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95" windowWidth="14235" windowHeight="8130" activeTab="0"/>
  </bookViews>
  <sheets>
    <sheet name="宿題" sheetId="1" r:id="rId1"/>
    <sheet name="例題" sheetId="2" r:id="rId2"/>
    <sheet name="Sheet2" sheetId="3" r:id="rId3"/>
  </sheets>
  <definedNames/>
  <calcPr fullCalcOnLoad="1"/>
</workbook>
</file>

<file path=xl/comments2.xml><?xml version="1.0" encoding="utf-8"?>
<comments xmlns="http://schemas.openxmlformats.org/spreadsheetml/2006/main">
  <authors>
    <author>IWAKURA Seiji</author>
  </authors>
  <commentList>
    <comment ref="G7" authorId="0">
      <text>
        <r>
          <rPr>
            <b/>
            <sz val="9"/>
            <rFont val="ＭＳ Ｐゴシック"/>
            <family val="3"/>
          </rPr>
          <t>IWAKURA Seiji:</t>
        </r>
        <r>
          <rPr>
            <sz val="9"/>
            <rFont val="ＭＳ Ｐゴシック"/>
            <family val="3"/>
          </rPr>
          <t xml:space="preserve">
EXCEL関数に頼らずに計算してください．</t>
        </r>
      </text>
    </comment>
  </commentList>
</comments>
</file>

<file path=xl/sharedStrings.xml><?xml version="1.0" encoding="utf-8"?>
<sst xmlns="http://schemas.openxmlformats.org/spreadsheetml/2006/main" count="60" uniqueCount="46">
  <si>
    <t>問２（２）東京から大阪までの距離（直線距離ではなく鉄道，道路等での距離）の回答結果</t>
  </si>
  <si>
    <t>サンプル番号</t>
  </si>
  <si>
    <t>回答値（km）</t>
  </si>
  <si>
    <t>データ区間</t>
  </si>
  <si>
    <t>次の級</t>
  </si>
  <si>
    <t>頻度</t>
  </si>
  <si>
    <t>1000km以上</t>
  </si>
  <si>
    <t>平均値</t>
  </si>
  <si>
    <t>データの合計</t>
  </si>
  <si>
    <t>サンプル数</t>
  </si>
  <si>
    <t>計算</t>
  </si>
  <si>
    <t>中央値</t>
  </si>
  <si>
    <t>86サンプルなので，43番目と44番目のデータの平均をとる．</t>
  </si>
  <si>
    <t>距離の短い順に並べてある．</t>
  </si>
  <si>
    <t>ｋｍ</t>
  </si>
  <si>
    <t>ｋｍ</t>
  </si>
  <si>
    <t>相加平均値</t>
  </si>
  <si>
    <t>0-99km</t>
  </si>
  <si>
    <t>100-199km</t>
  </si>
  <si>
    <t>200-299km</t>
  </si>
  <si>
    <t>300-399km</t>
  </si>
  <si>
    <t>400-499km</t>
  </si>
  <si>
    <t>500-599km</t>
  </si>
  <si>
    <t>600-699km</t>
  </si>
  <si>
    <t>700-799km</t>
  </si>
  <si>
    <t>800-899km</t>
  </si>
  <si>
    <t>900-999km</t>
  </si>
  <si>
    <t>最頻値</t>
  </si>
  <si>
    <t>500kmの回答者が20サンプルで最も多い．</t>
  </si>
  <si>
    <t>km</t>
  </si>
  <si>
    <t>EXCEL関数</t>
  </si>
  <si>
    <t>偏差</t>
  </si>
  <si>
    <t>偏差平方</t>
  </si>
  <si>
    <t>偏差平方和</t>
  </si>
  <si>
    <t>km</t>
  </si>
  <si>
    <t>分散</t>
  </si>
  <si>
    <t>標準偏差</t>
  </si>
  <si>
    <t>宿題の解答例</t>
  </si>
  <si>
    <t>問１　下記のデータの相加平均，中央値，最頻値，偏差平方和，分散，標準偏差を計算しなさい．</t>
  </si>
  <si>
    <t>供試体番号</t>
  </si>
  <si>
    <t>測定値は以下のとおりである．</t>
  </si>
  <si>
    <t>問２　（平均値－標準偏差）と（平均値＋標準偏差）の数値の間に，何パーセントの供試体があるか？</t>
  </si>
  <si>
    <t>問３　（平均値－２×標準偏差）と（平均値＋２×標準偏差）の数値の間に，何パーセントの供試体があるか？</t>
  </si>
  <si>
    <r>
      <t>圧縮強度（N／mm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</si>
  <si>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工事現場で，コンクリートの圧縮強度試験（設計標準強度16N/mm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，材齢28日）を行った際の</t>
    </r>
  </si>
  <si>
    <t>宿題１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</si>
</sst>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00_ "/>
    <numFmt numFmtId="178" formatCode="0.0_);[Red]\(0.0\)"/>
    <numFmt numFmtId="179" formatCode="[&lt;=999]000;[&lt;=9999]000\-00;000\-0000"/>
  </numFmts>
  <fonts count="1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0"/>
      <name val="ＭＳ Ｐゴシック"/>
      <family val="3"/>
    </font>
    <font>
      <sz val="9.25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6" fillId="0" borderId="7" xfId="16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"/>
          <c:w val="0.886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Sheet2!$A$22:$A$32</c:f>
              <c:strCache>
                <c:ptCount val="11"/>
                <c:pt idx="0">
                  <c:v>0-99km</c:v>
                </c:pt>
                <c:pt idx="1">
                  <c:v>100-199km</c:v>
                </c:pt>
                <c:pt idx="2">
                  <c:v>200-299km</c:v>
                </c:pt>
                <c:pt idx="3">
                  <c:v>300-399km</c:v>
                </c:pt>
                <c:pt idx="4">
                  <c:v>400-499km</c:v>
                </c:pt>
                <c:pt idx="5">
                  <c:v>500-599km</c:v>
                </c:pt>
                <c:pt idx="6">
                  <c:v>600-699km</c:v>
                </c:pt>
                <c:pt idx="7">
                  <c:v>700-799km</c:v>
                </c:pt>
                <c:pt idx="8">
                  <c:v>800-899km</c:v>
                </c:pt>
                <c:pt idx="9">
                  <c:v>900-999km</c:v>
                </c:pt>
                <c:pt idx="10">
                  <c:v>1000km以上</c:v>
                </c:pt>
              </c:strCache>
            </c:strRef>
          </c:cat>
          <c:val>
            <c:numRef>
              <c:f>Sheet2!$B$22:$B$32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12</c:v>
                </c:pt>
                <c:pt idx="3">
                  <c:v>10</c:v>
                </c:pt>
                <c:pt idx="4">
                  <c:v>23</c:v>
                </c:pt>
                <c:pt idx="5">
                  <c:v>19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</c:numCache>
            </c:numRef>
          </c:val>
        </c:ser>
        <c:axId val="18072160"/>
        <c:axId val="28431713"/>
      </c:barChart>
      <c:catAx>
        <c:axId val="180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東京-大阪距離回答値（km）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1713"/>
        <c:crosses val="autoZero"/>
        <c:auto val="1"/>
        <c:lblOffset val="100"/>
        <c:noMultiLvlLbl val="0"/>
      </c:catAx>
      <c:valAx>
        <c:axId val="28431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回答者数　(人）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072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38</xdr:row>
      <xdr:rowOff>19050</xdr:rowOff>
    </xdr:from>
    <xdr:to>
      <xdr:col>10</xdr:col>
      <xdr:colOff>0</xdr:colOff>
      <xdr:row>60</xdr:row>
      <xdr:rowOff>104775</xdr:rowOff>
    </xdr:to>
    <xdr:graphicFrame>
      <xdr:nvGraphicFramePr>
        <xdr:cNvPr id="1" name="Chart 5"/>
        <xdr:cNvGraphicFramePr/>
      </xdr:nvGraphicFramePr>
      <xdr:xfrm>
        <a:off x="3543300" y="5953125"/>
        <a:ext cx="3952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4:D89)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4"/>
  <sheetViews>
    <sheetView tabSelected="1" workbookViewId="0" topLeftCell="A1">
      <selection activeCell="C5" sqref="C5"/>
    </sheetView>
  </sheetViews>
  <sheetFormatPr defaultColWidth="9.00390625" defaultRowHeight="13.5"/>
  <cols>
    <col min="1" max="1" width="9.00390625" style="1" customWidth="1"/>
    <col min="2" max="2" width="14.75390625" style="1" customWidth="1"/>
    <col min="3" max="16384" width="9.00390625" style="1" customWidth="1"/>
  </cols>
  <sheetData>
    <row r="1" ht="19.5" customHeight="1">
      <c r="A1" s="1" t="s">
        <v>45</v>
      </c>
    </row>
    <row r="2" ht="9" customHeight="1"/>
    <row r="3" ht="16.5" customHeight="1">
      <c r="A3" s="1" t="s">
        <v>38</v>
      </c>
    </row>
    <row r="4" ht="16.5" customHeight="1">
      <c r="A4" s="1" t="s">
        <v>41</v>
      </c>
    </row>
    <row r="5" ht="16.5" customHeight="1">
      <c r="A5" s="1" t="s">
        <v>42</v>
      </c>
    </row>
    <row r="6" ht="16.5" customHeight="1"/>
    <row r="8" ht="14.25">
      <c r="A8" s="1" t="s">
        <v>44</v>
      </c>
    </row>
    <row r="9" ht="12">
      <c r="A9" s="1" t="s">
        <v>40</v>
      </c>
    </row>
    <row r="12" spans="1:2" ht="14.25">
      <c r="A12" s="37" t="s">
        <v>39</v>
      </c>
      <c r="B12" s="37" t="s">
        <v>43</v>
      </c>
    </row>
    <row r="13" spans="1:2" ht="12">
      <c r="A13" s="37">
        <v>1</v>
      </c>
      <c r="B13" s="37">
        <v>17.2</v>
      </c>
    </row>
    <row r="14" spans="1:2" ht="12">
      <c r="A14" s="37">
        <f>A13+1</f>
        <v>2</v>
      </c>
      <c r="B14" s="37">
        <v>18.6</v>
      </c>
    </row>
    <row r="15" spans="1:2" ht="12">
      <c r="A15" s="37">
        <f aca="true" t="shared" si="0" ref="A15:A78">A14+1</f>
        <v>3</v>
      </c>
      <c r="B15" s="37">
        <v>18.7</v>
      </c>
    </row>
    <row r="16" spans="1:2" ht="12">
      <c r="A16" s="37">
        <f t="shared" si="0"/>
        <v>4</v>
      </c>
      <c r="B16" s="37">
        <v>19.1</v>
      </c>
    </row>
    <row r="17" spans="1:2" ht="12">
      <c r="A17" s="37">
        <f t="shared" si="0"/>
        <v>5</v>
      </c>
      <c r="B17" s="37">
        <v>18.8</v>
      </c>
    </row>
    <row r="18" spans="1:2" ht="12">
      <c r="A18" s="37">
        <f t="shared" si="0"/>
        <v>6</v>
      </c>
      <c r="B18" s="37">
        <v>18.6</v>
      </c>
    </row>
    <row r="19" spans="1:2" ht="12">
      <c r="A19" s="37">
        <f t="shared" si="0"/>
        <v>7</v>
      </c>
      <c r="B19" s="37">
        <v>18.9</v>
      </c>
    </row>
    <row r="20" spans="1:2" ht="12">
      <c r="A20" s="37">
        <f t="shared" si="0"/>
        <v>8</v>
      </c>
      <c r="B20" s="37">
        <v>18.6</v>
      </c>
    </row>
    <row r="21" spans="1:2" ht="12">
      <c r="A21" s="37">
        <f t="shared" si="0"/>
        <v>9</v>
      </c>
      <c r="B21" s="37">
        <v>20.9</v>
      </c>
    </row>
    <row r="22" spans="1:2" ht="12">
      <c r="A22" s="37">
        <f t="shared" si="0"/>
        <v>10</v>
      </c>
      <c r="B22" s="37">
        <v>18.4</v>
      </c>
    </row>
    <row r="23" spans="1:2" ht="12">
      <c r="A23" s="37">
        <f t="shared" si="0"/>
        <v>11</v>
      </c>
      <c r="B23" s="37">
        <v>19</v>
      </c>
    </row>
    <row r="24" spans="1:2" ht="12">
      <c r="A24" s="37">
        <f t="shared" si="0"/>
        <v>12</v>
      </c>
      <c r="B24" s="37">
        <v>19.4</v>
      </c>
    </row>
    <row r="25" spans="1:2" ht="12">
      <c r="A25" s="37">
        <f t="shared" si="0"/>
        <v>13</v>
      </c>
      <c r="B25" s="37">
        <v>19</v>
      </c>
    </row>
    <row r="26" spans="1:2" ht="12">
      <c r="A26" s="37">
        <f t="shared" si="0"/>
        <v>14</v>
      </c>
      <c r="B26" s="37">
        <v>19.5</v>
      </c>
    </row>
    <row r="27" spans="1:2" ht="12">
      <c r="A27" s="37">
        <f t="shared" si="0"/>
        <v>15</v>
      </c>
      <c r="B27" s="37">
        <v>19.4</v>
      </c>
    </row>
    <row r="28" spans="1:2" ht="12">
      <c r="A28" s="37">
        <f t="shared" si="0"/>
        <v>16</v>
      </c>
      <c r="B28" s="37">
        <v>20.1</v>
      </c>
    </row>
    <row r="29" spans="1:2" ht="12">
      <c r="A29" s="37">
        <f t="shared" si="0"/>
        <v>17</v>
      </c>
      <c r="B29" s="37">
        <v>20.6</v>
      </c>
    </row>
    <row r="30" spans="1:2" ht="12">
      <c r="A30" s="37">
        <f t="shared" si="0"/>
        <v>18</v>
      </c>
      <c r="B30" s="37">
        <v>19.9</v>
      </c>
    </row>
    <row r="31" spans="1:2" ht="12">
      <c r="A31" s="37">
        <f t="shared" si="0"/>
        <v>19</v>
      </c>
      <c r="B31" s="37">
        <v>18.2</v>
      </c>
    </row>
    <row r="32" spans="1:2" ht="12">
      <c r="A32" s="37">
        <f t="shared" si="0"/>
        <v>20</v>
      </c>
      <c r="B32" s="37">
        <v>18.1</v>
      </c>
    </row>
    <row r="33" spans="1:2" ht="12">
      <c r="A33" s="37">
        <f t="shared" si="0"/>
        <v>21</v>
      </c>
      <c r="B33" s="37">
        <v>18.2</v>
      </c>
    </row>
    <row r="34" spans="1:2" ht="12">
      <c r="A34" s="37">
        <f t="shared" si="0"/>
        <v>22</v>
      </c>
      <c r="B34" s="37">
        <v>16.6</v>
      </c>
    </row>
    <row r="35" spans="1:2" ht="12">
      <c r="A35" s="37">
        <f t="shared" si="0"/>
        <v>23</v>
      </c>
      <c r="B35" s="37">
        <v>17.7</v>
      </c>
    </row>
    <row r="36" spans="1:2" ht="12">
      <c r="A36" s="37">
        <f t="shared" si="0"/>
        <v>24</v>
      </c>
      <c r="B36" s="37">
        <v>17.8</v>
      </c>
    </row>
    <row r="37" spans="1:2" ht="12">
      <c r="A37" s="37">
        <f t="shared" si="0"/>
        <v>25</v>
      </c>
      <c r="B37" s="37">
        <v>18.1</v>
      </c>
    </row>
    <row r="38" spans="1:2" ht="12">
      <c r="A38" s="37">
        <f t="shared" si="0"/>
        <v>26</v>
      </c>
      <c r="B38" s="37">
        <v>17.7</v>
      </c>
    </row>
    <row r="39" spans="1:2" ht="12">
      <c r="A39" s="37">
        <f t="shared" si="0"/>
        <v>27</v>
      </c>
      <c r="B39" s="37">
        <v>19</v>
      </c>
    </row>
    <row r="40" spans="1:2" ht="12">
      <c r="A40" s="37">
        <f t="shared" si="0"/>
        <v>28</v>
      </c>
      <c r="B40" s="37">
        <v>17.4</v>
      </c>
    </row>
    <row r="41" spans="1:2" ht="12">
      <c r="A41" s="37">
        <f t="shared" si="0"/>
        <v>29</v>
      </c>
      <c r="B41" s="37">
        <v>19</v>
      </c>
    </row>
    <row r="42" spans="1:2" ht="12">
      <c r="A42" s="37">
        <f t="shared" si="0"/>
        <v>30</v>
      </c>
      <c r="B42" s="37">
        <v>19.2</v>
      </c>
    </row>
    <row r="43" spans="1:2" ht="12">
      <c r="A43" s="37">
        <f t="shared" si="0"/>
        <v>31</v>
      </c>
      <c r="B43" s="37">
        <v>19.4</v>
      </c>
    </row>
    <row r="44" spans="1:2" ht="12">
      <c r="A44" s="37">
        <f t="shared" si="0"/>
        <v>32</v>
      </c>
      <c r="B44" s="37">
        <v>18.5</v>
      </c>
    </row>
    <row r="45" spans="1:2" ht="12">
      <c r="A45" s="37">
        <f t="shared" si="0"/>
        <v>33</v>
      </c>
      <c r="B45" s="37">
        <v>20.6</v>
      </c>
    </row>
    <row r="46" spans="1:2" ht="12">
      <c r="A46" s="37">
        <f t="shared" si="0"/>
        <v>34</v>
      </c>
      <c r="B46" s="37">
        <v>18.9</v>
      </c>
    </row>
    <row r="47" spans="1:2" ht="12">
      <c r="A47" s="37">
        <f t="shared" si="0"/>
        <v>35</v>
      </c>
      <c r="B47" s="37">
        <v>20.1</v>
      </c>
    </row>
    <row r="48" spans="1:2" ht="12">
      <c r="A48" s="37">
        <f t="shared" si="0"/>
        <v>36</v>
      </c>
      <c r="B48" s="37">
        <v>17.4</v>
      </c>
    </row>
    <row r="49" spans="1:2" ht="12">
      <c r="A49" s="37">
        <f t="shared" si="0"/>
        <v>37</v>
      </c>
      <c r="B49" s="37">
        <v>18.2</v>
      </c>
    </row>
    <row r="50" spans="1:2" ht="12">
      <c r="A50" s="37">
        <f t="shared" si="0"/>
        <v>38</v>
      </c>
      <c r="B50" s="37">
        <v>18.8</v>
      </c>
    </row>
    <row r="51" spans="1:2" ht="12">
      <c r="A51" s="37">
        <f t="shared" si="0"/>
        <v>39</v>
      </c>
      <c r="B51" s="37">
        <v>20.1</v>
      </c>
    </row>
    <row r="52" spans="1:2" ht="12">
      <c r="A52" s="37">
        <f t="shared" si="0"/>
        <v>40</v>
      </c>
      <c r="B52" s="37">
        <v>18.8</v>
      </c>
    </row>
    <row r="53" spans="1:2" ht="12">
      <c r="A53" s="37">
        <f t="shared" si="0"/>
        <v>41</v>
      </c>
      <c r="B53" s="37">
        <v>19.2</v>
      </c>
    </row>
    <row r="54" spans="1:2" ht="12">
      <c r="A54" s="37">
        <f t="shared" si="0"/>
        <v>42</v>
      </c>
      <c r="B54" s="37">
        <v>18</v>
      </c>
    </row>
    <row r="55" spans="1:2" ht="12">
      <c r="A55" s="37">
        <f t="shared" si="0"/>
        <v>43</v>
      </c>
      <c r="B55" s="37">
        <v>16.9</v>
      </c>
    </row>
    <row r="56" spans="1:2" ht="12">
      <c r="A56" s="37">
        <f t="shared" si="0"/>
        <v>44</v>
      </c>
      <c r="B56" s="37">
        <v>17.7</v>
      </c>
    </row>
    <row r="57" spans="1:2" ht="12">
      <c r="A57" s="37">
        <f t="shared" si="0"/>
        <v>45</v>
      </c>
      <c r="B57" s="37">
        <v>20.6</v>
      </c>
    </row>
    <row r="58" spans="1:2" ht="12">
      <c r="A58" s="37">
        <f t="shared" si="0"/>
        <v>46</v>
      </c>
      <c r="B58" s="37">
        <v>18.3</v>
      </c>
    </row>
    <row r="59" spans="1:2" ht="12">
      <c r="A59" s="37">
        <f t="shared" si="0"/>
        <v>47</v>
      </c>
      <c r="B59" s="37">
        <v>18.1</v>
      </c>
    </row>
    <row r="60" spans="1:2" ht="12">
      <c r="A60" s="37">
        <f t="shared" si="0"/>
        <v>48</v>
      </c>
      <c r="B60" s="37">
        <v>19.7</v>
      </c>
    </row>
    <row r="61" spans="1:2" ht="12">
      <c r="A61" s="37">
        <f t="shared" si="0"/>
        <v>49</v>
      </c>
      <c r="B61" s="37">
        <v>18.8</v>
      </c>
    </row>
    <row r="62" spans="1:2" ht="12">
      <c r="A62" s="37">
        <f t="shared" si="0"/>
        <v>50</v>
      </c>
      <c r="B62" s="37">
        <v>19.1</v>
      </c>
    </row>
    <row r="63" spans="1:2" ht="12">
      <c r="A63" s="37">
        <f t="shared" si="0"/>
        <v>51</v>
      </c>
      <c r="B63" s="37">
        <v>18.7</v>
      </c>
    </row>
    <row r="64" spans="1:2" ht="12">
      <c r="A64" s="37">
        <f t="shared" si="0"/>
        <v>52</v>
      </c>
      <c r="B64" s="37">
        <v>18.4</v>
      </c>
    </row>
    <row r="65" spans="1:2" ht="12">
      <c r="A65" s="37">
        <f t="shared" si="0"/>
        <v>53</v>
      </c>
      <c r="B65" s="37">
        <v>19.7</v>
      </c>
    </row>
    <row r="66" spans="1:2" ht="12">
      <c r="A66" s="37">
        <f t="shared" si="0"/>
        <v>54</v>
      </c>
      <c r="B66" s="37">
        <v>18.9</v>
      </c>
    </row>
    <row r="67" spans="1:2" ht="12">
      <c r="A67" s="37">
        <f t="shared" si="0"/>
        <v>55</v>
      </c>
      <c r="B67" s="37">
        <v>20.1</v>
      </c>
    </row>
    <row r="68" spans="1:2" ht="12">
      <c r="A68" s="37">
        <f t="shared" si="0"/>
        <v>56</v>
      </c>
      <c r="B68" s="37">
        <v>20.1</v>
      </c>
    </row>
    <row r="69" spans="1:2" ht="12">
      <c r="A69" s="37">
        <f t="shared" si="0"/>
        <v>57</v>
      </c>
      <c r="B69" s="37">
        <v>19.3</v>
      </c>
    </row>
    <row r="70" spans="1:2" ht="12">
      <c r="A70" s="37">
        <f t="shared" si="0"/>
        <v>58</v>
      </c>
      <c r="B70" s="37">
        <v>19.1</v>
      </c>
    </row>
    <row r="71" spans="1:2" ht="12">
      <c r="A71" s="37">
        <f t="shared" si="0"/>
        <v>59</v>
      </c>
      <c r="B71" s="37">
        <v>18.7</v>
      </c>
    </row>
    <row r="72" spans="1:2" ht="12">
      <c r="A72" s="37">
        <f t="shared" si="0"/>
        <v>60</v>
      </c>
      <c r="B72" s="37">
        <v>18.4</v>
      </c>
    </row>
    <row r="73" spans="1:2" ht="12">
      <c r="A73" s="37">
        <f t="shared" si="0"/>
        <v>61</v>
      </c>
      <c r="B73" s="37">
        <v>19.4</v>
      </c>
    </row>
    <row r="74" spans="1:2" ht="12">
      <c r="A74" s="37">
        <f t="shared" si="0"/>
        <v>62</v>
      </c>
      <c r="B74" s="37">
        <v>19.1</v>
      </c>
    </row>
    <row r="75" spans="1:2" ht="12">
      <c r="A75" s="37">
        <f t="shared" si="0"/>
        <v>63</v>
      </c>
      <c r="B75" s="37">
        <v>18.6</v>
      </c>
    </row>
    <row r="76" spans="1:2" ht="12">
      <c r="A76" s="37">
        <f t="shared" si="0"/>
        <v>64</v>
      </c>
      <c r="B76" s="37">
        <v>16.9</v>
      </c>
    </row>
    <row r="77" spans="1:2" ht="12">
      <c r="A77" s="37">
        <f t="shared" si="0"/>
        <v>65</v>
      </c>
      <c r="B77" s="37">
        <v>19.1</v>
      </c>
    </row>
    <row r="78" spans="1:2" ht="12">
      <c r="A78" s="37">
        <f t="shared" si="0"/>
        <v>66</v>
      </c>
      <c r="B78" s="37">
        <v>18.9</v>
      </c>
    </row>
    <row r="79" spans="1:2" ht="12">
      <c r="A79" s="37">
        <f aca="true" t="shared" si="1" ref="A79:A84">A78+1</f>
        <v>67</v>
      </c>
      <c r="B79" s="37">
        <v>18.7</v>
      </c>
    </row>
    <row r="80" spans="1:2" ht="12">
      <c r="A80" s="37">
        <f t="shared" si="1"/>
        <v>68</v>
      </c>
      <c r="B80" s="37">
        <v>18.7</v>
      </c>
    </row>
    <row r="81" spans="1:2" ht="12">
      <c r="A81" s="37">
        <f t="shared" si="1"/>
        <v>69</v>
      </c>
      <c r="B81" s="37">
        <v>19.1</v>
      </c>
    </row>
    <row r="82" spans="1:2" ht="12">
      <c r="A82" s="37">
        <f t="shared" si="1"/>
        <v>70</v>
      </c>
      <c r="B82" s="37">
        <v>19.1</v>
      </c>
    </row>
    <row r="83" spans="1:2" ht="12">
      <c r="A83" s="37">
        <f t="shared" si="1"/>
        <v>71</v>
      </c>
      <c r="B83" s="37">
        <v>18.7</v>
      </c>
    </row>
    <row r="84" spans="1:2" ht="12">
      <c r="A84" s="37">
        <f t="shared" si="1"/>
        <v>72</v>
      </c>
      <c r="B84" s="37">
        <v>19.6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workbookViewId="0" topLeftCell="A33">
      <selection activeCell="B28" sqref="B28"/>
    </sheetView>
  </sheetViews>
  <sheetFormatPr defaultColWidth="9.00390625" defaultRowHeight="13.5"/>
  <cols>
    <col min="1" max="1" width="9.625" style="12" customWidth="1"/>
    <col min="2" max="2" width="9.50390625" style="12" customWidth="1"/>
    <col min="3" max="3" width="9.00390625" style="1" customWidth="1"/>
    <col min="4" max="4" width="9.25390625" style="11" customWidth="1"/>
    <col min="5" max="5" width="9.00390625" style="1" customWidth="1"/>
    <col min="6" max="6" width="10.125" style="1" customWidth="1"/>
    <col min="7" max="8" width="9.00390625" style="1" customWidth="1"/>
    <col min="9" max="9" width="12.75390625" style="1" bestFit="1" customWidth="1"/>
    <col min="10" max="10" width="11.125" style="1" customWidth="1"/>
    <col min="11" max="16384" width="9.00390625" style="1" customWidth="1"/>
  </cols>
  <sheetData>
    <row r="1" ht="14.25">
      <c r="A1" s="18" t="s">
        <v>37</v>
      </c>
    </row>
    <row r="2" ht="12"/>
    <row r="3" ht="12">
      <c r="A3" s="12" t="s">
        <v>0</v>
      </c>
    </row>
    <row r="4" ht="12">
      <c r="A4" s="12" t="s">
        <v>13</v>
      </c>
    </row>
    <row r="5" spans="1:4" ht="12">
      <c r="A5" s="16" t="s">
        <v>1</v>
      </c>
      <c r="B5" s="16" t="s">
        <v>2</v>
      </c>
      <c r="C5" s="1" t="s">
        <v>31</v>
      </c>
      <c r="D5" s="11" t="s">
        <v>32</v>
      </c>
    </row>
    <row r="6" spans="1:4" ht="12.75" thickBot="1">
      <c r="A6" s="17">
        <v>1</v>
      </c>
      <c r="B6" s="17">
        <v>30</v>
      </c>
      <c r="C6" s="10">
        <f>B6-$I$12</f>
        <v>-848.9651162790698</v>
      </c>
      <c r="D6" s="11">
        <f>C6^2</f>
        <v>720741.7686587345</v>
      </c>
    </row>
    <row r="7" spans="1:10" ht="12">
      <c r="A7" s="17">
        <f>A6+1</f>
        <v>2</v>
      </c>
      <c r="B7" s="17">
        <v>50</v>
      </c>
      <c r="C7" s="10">
        <f aca="true" t="shared" si="0" ref="C7:C70">B7-$I$12</f>
        <v>-828.9651162790698</v>
      </c>
      <c r="D7" s="11">
        <f aca="true" t="shared" si="1" ref="D7:D70">C7^2</f>
        <v>687183.1640075716</v>
      </c>
      <c r="F7" s="19" t="s">
        <v>16</v>
      </c>
      <c r="G7" s="20" t="s">
        <v>10</v>
      </c>
      <c r="H7" s="21" t="s">
        <v>8</v>
      </c>
      <c r="I7" s="21">
        <f>SUM(B6:B91)</f>
        <v>75591</v>
      </c>
      <c r="J7" s="22"/>
    </row>
    <row r="8" spans="1:10" ht="12">
      <c r="A8" s="17">
        <f aca="true" t="shared" si="2" ref="A8:A71">A7+1</f>
        <v>3</v>
      </c>
      <c r="B8" s="17">
        <v>70</v>
      </c>
      <c r="C8" s="10">
        <f t="shared" si="0"/>
        <v>-808.9651162790698</v>
      </c>
      <c r="D8" s="11">
        <f t="shared" si="1"/>
        <v>654424.5593564089</v>
      </c>
      <c r="F8" s="23"/>
      <c r="G8" s="24"/>
      <c r="H8" s="24" t="s">
        <v>9</v>
      </c>
      <c r="I8" s="24">
        <v>86</v>
      </c>
      <c r="J8" s="25"/>
    </row>
    <row r="9" spans="1:10" ht="12">
      <c r="A9" s="17">
        <f t="shared" si="2"/>
        <v>4</v>
      </c>
      <c r="B9" s="17">
        <v>180</v>
      </c>
      <c r="C9" s="10">
        <f t="shared" si="0"/>
        <v>-698.9651162790698</v>
      </c>
      <c r="D9" s="11">
        <f t="shared" si="1"/>
        <v>488552.23377501353</v>
      </c>
      <c r="F9" s="23"/>
      <c r="G9" s="24"/>
      <c r="H9" s="24"/>
      <c r="I9" s="24"/>
      <c r="J9" s="25"/>
    </row>
    <row r="10" spans="1:10" ht="12">
      <c r="A10" s="17">
        <f t="shared" si="2"/>
        <v>5</v>
      </c>
      <c r="B10" s="17">
        <v>200</v>
      </c>
      <c r="C10" s="10">
        <f t="shared" si="0"/>
        <v>-678.9651162790698</v>
      </c>
      <c r="D10" s="11">
        <f t="shared" si="1"/>
        <v>460993.6291238507</v>
      </c>
      <c r="F10" s="23"/>
      <c r="G10" s="24"/>
      <c r="H10" s="24" t="s">
        <v>7</v>
      </c>
      <c r="I10" s="26">
        <f>I7/I8</f>
        <v>878.9651162790698</v>
      </c>
      <c r="J10" s="27" t="s">
        <v>34</v>
      </c>
    </row>
    <row r="11" spans="1:10" ht="12">
      <c r="A11" s="17">
        <f t="shared" si="2"/>
        <v>6</v>
      </c>
      <c r="B11" s="17">
        <v>200</v>
      </c>
      <c r="C11" s="10">
        <f t="shared" si="0"/>
        <v>-678.9651162790698</v>
      </c>
      <c r="D11" s="11">
        <f t="shared" si="1"/>
        <v>460993.6291238507</v>
      </c>
      <c r="F11" s="23"/>
      <c r="G11" s="24"/>
      <c r="H11" s="24"/>
      <c r="I11" s="28"/>
      <c r="J11" s="25"/>
    </row>
    <row r="12" spans="1:10" ht="12.75" thickBot="1">
      <c r="A12" s="17">
        <f t="shared" si="2"/>
        <v>7</v>
      </c>
      <c r="B12" s="17">
        <v>240</v>
      </c>
      <c r="C12" s="10">
        <f t="shared" si="0"/>
        <v>-638.9651162790698</v>
      </c>
      <c r="D12" s="11">
        <f t="shared" si="1"/>
        <v>408276.41982152517</v>
      </c>
      <c r="F12" s="29"/>
      <c r="G12" s="30" t="s">
        <v>30</v>
      </c>
      <c r="H12" s="30"/>
      <c r="I12" s="31">
        <f>AVERAGE(B6:B91)</f>
        <v>878.9651162790698</v>
      </c>
      <c r="J12" s="32" t="s">
        <v>14</v>
      </c>
    </row>
    <row r="13" spans="1:4" ht="12">
      <c r="A13" s="17">
        <f t="shared" si="2"/>
        <v>8</v>
      </c>
      <c r="B13" s="17">
        <v>240</v>
      </c>
      <c r="C13" s="10">
        <f t="shared" si="0"/>
        <v>-638.9651162790698</v>
      </c>
      <c r="D13" s="11">
        <f t="shared" si="1"/>
        <v>408276.41982152517</v>
      </c>
    </row>
    <row r="14" spans="1:4" ht="12.75" thickBot="1">
      <c r="A14" s="17">
        <f t="shared" si="2"/>
        <v>9</v>
      </c>
      <c r="B14" s="17">
        <v>248</v>
      </c>
      <c r="C14" s="10">
        <f t="shared" si="0"/>
        <v>-630.9651162790698</v>
      </c>
      <c r="D14" s="11">
        <f t="shared" si="1"/>
        <v>398116.97796106007</v>
      </c>
    </row>
    <row r="15" spans="1:10" ht="12">
      <c r="A15" s="17">
        <f t="shared" si="2"/>
        <v>10</v>
      </c>
      <c r="B15" s="17">
        <v>250</v>
      </c>
      <c r="C15" s="10">
        <f t="shared" si="0"/>
        <v>-628.9651162790698</v>
      </c>
      <c r="D15" s="11">
        <f t="shared" si="1"/>
        <v>395597.1174959438</v>
      </c>
      <c r="F15" s="19" t="s">
        <v>11</v>
      </c>
      <c r="G15" s="21" t="s">
        <v>12</v>
      </c>
      <c r="H15" s="21"/>
      <c r="I15" s="21"/>
      <c r="J15" s="22"/>
    </row>
    <row r="16" spans="1:10" ht="12">
      <c r="A16" s="17">
        <f t="shared" si="2"/>
        <v>11</v>
      </c>
      <c r="B16" s="17">
        <v>273</v>
      </c>
      <c r="C16" s="10">
        <f t="shared" si="0"/>
        <v>-605.9651162790698</v>
      </c>
      <c r="D16" s="11">
        <f t="shared" si="1"/>
        <v>367193.72214710654</v>
      </c>
      <c r="F16" s="23"/>
      <c r="G16" s="33" t="s">
        <v>10</v>
      </c>
      <c r="H16" s="24"/>
      <c r="I16" s="33">
        <v>500</v>
      </c>
      <c r="J16" s="27" t="s">
        <v>14</v>
      </c>
    </row>
    <row r="17" spans="1:10" ht="12">
      <c r="A17" s="17">
        <f t="shared" si="2"/>
        <v>12</v>
      </c>
      <c r="B17" s="17">
        <v>300</v>
      </c>
      <c r="C17" s="10">
        <f t="shared" si="0"/>
        <v>-578.9651162790698</v>
      </c>
      <c r="D17" s="11">
        <f t="shared" si="1"/>
        <v>335200.6058680368</v>
      </c>
      <c r="F17" s="23"/>
      <c r="G17" s="24" t="s">
        <v>30</v>
      </c>
      <c r="H17" s="24"/>
      <c r="I17" s="24">
        <f>MEDIAN(B6:B91)</f>
        <v>500</v>
      </c>
      <c r="J17" s="25" t="s">
        <v>15</v>
      </c>
    </row>
    <row r="18" spans="1:10" ht="12.75" thickBot="1">
      <c r="A18" s="17">
        <f t="shared" si="2"/>
        <v>13</v>
      </c>
      <c r="B18" s="17">
        <v>300</v>
      </c>
      <c r="C18" s="10">
        <f t="shared" si="0"/>
        <v>-578.9651162790698</v>
      </c>
      <c r="D18" s="11">
        <f t="shared" si="1"/>
        <v>335200.6058680368</v>
      </c>
      <c r="F18" s="29"/>
      <c r="G18" s="30"/>
      <c r="H18" s="30"/>
      <c r="I18" s="30"/>
      <c r="J18" s="32"/>
    </row>
    <row r="19" spans="1:4" ht="12">
      <c r="A19" s="17">
        <f t="shared" si="2"/>
        <v>14</v>
      </c>
      <c r="B19" s="17">
        <v>300</v>
      </c>
      <c r="C19" s="10">
        <f t="shared" si="0"/>
        <v>-578.9651162790698</v>
      </c>
      <c r="D19" s="11">
        <f t="shared" si="1"/>
        <v>335200.6058680368</v>
      </c>
    </row>
    <row r="20" spans="1:4" ht="12.75" thickBot="1">
      <c r="A20" s="17">
        <f t="shared" si="2"/>
        <v>15</v>
      </c>
      <c r="B20" s="17">
        <v>300</v>
      </c>
      <c r="C20" s="10">
        <f t="shared" si="0"/>
        <v>-578.9651162790698</v>
      </c>
      <c r="D20" s="11">
        <f t="shared" si="1"/>
        <v>335200.6058680368</v>
      </c>
    </row>
    <row r="21" spans="1:10" ht="12">
      <c r="A21" s="17">
        <f t="shared" si="2"/>
        <v>16</v>
      </c>
      <c r="B21" s="17">
        <v>300</v>
      </c>
      <c r="C21" s="10">
        <f t="shared" si="0"/>
        <v>-578.9651162790698</v>
      </c>
      <c r="D21" s="11">
        <f t="shared" si="1"/>
        <v>335200.6058680368</v>
      </c>
      <c r="F21" s="19" t="s">
        <v>27</v>
      </c>
      <c r="G21" s="20" t="s">
        <v>10</v>
      </c>
      <c r="H21" s="21" t="s">
        <v>28</v>
      </c>
      <c r="I21" s="21"/>
      <c r="J21" s="22"/>
    </row>
    <row r="22" spans="1:10" ht="12">
      <c r="A22" s="17">
        <f t="shared" si="2"/>
        <v>17</v>
      </c>
      <c r="B22" s="17">
        <v>300</v>
      </c>
      <c r="C22" s="10">
        <f t="shared" si="0"/>
        <v>-578.9651162790698</v>
      </c>
      <c r="D22" s="11">
        <f t="shared" si="1"/>
        <v>335200.6058680368</v>
      </c>
      <c r="F22" s="23"/>
      <c r="G22" s="24"/>
      <c r="H22" s="24"/>
      <c r="I22" s="33">
        <v>500</v>
      </c>
      <c r="J22" s="27" t="s">
        <v>34</v>
      </c>
    </row>
    <row r="23" spans="1:10" ht="12">
      <c r="A23" s="17">
        <f t="shared" si="2"/>
        <v>18</v>
      </c>
      <c r="B23" s="17">
        <v>300</v>
      </c>
      <c r="C23" s="10">
        <f t="shared" si="0"/>
        <v>-578.9651162790698</v>
      </c>
      <c r="D23" s="11">
        <f t="shared" si="1"/>
        <v>335200.6058680368</v>
      </c>
      <c r="F23" s="23"/>
      <c r="G23" s="24" t="s">
        <v>30</v>
      </c>
      <c r="H23" s="24"/>
      <c r="I23" s="24">
        <f>MODE(B6:B91)</f>
        <v>500</v>
      </c>
      <c r="J23" s="25" t="s">
        <v>29</v>
      </c>
    </row>
    <row r="24" spans="1:10" ht="12.75" thickBot="1">
      <c r="A24" s="17">
        <f t="shared" si="2"/>
        <v>19</v>
      </c>
      <c r="B24" s="17">
        <v>320</v>
      </c>
      <c r="C24" s="10">
        <f t="shared" si="0"/>
        <v>-558.9651162790698</v>
      </c>
      <c r="D24" s="11">
        <f t="shared" si="1"/>
        <v>312442.001216874</v>
      </c>
      <c r="F24" s="29"/>
      <c r="G24" s="30"/>
      <c r="H24" s="30"/>
      <c r="I24" s="30"/>
      <c r="J24" s="32"/>
    </row>
    <row r="25" spans="1:4" ht="12">
      <c r="A25" s="17">
        <f t="shared" si="2"/>
        <v>20</v>
      </c>
      <c r="B25" s="17">
        <v>320</v>
      </c>
      <c r="C25" s="10">
        <f t="shared" si="0"/>
        <v>-558.9651162790698</v>
      </c>
      <c r="D25" s="11">
        <f t="shared" si="1"/>
        <v>312442.001216874</v>
      </c>
    </row>
    <row r="26" spans="1:4" ht="12.75" thickBot="1">
      <c r="A26" s="17">
        <f t="shared" si="2"/>
        <v>21</v>
      </c>
      <c r="B26" s="17">
        <v>350</v>
      </c>
      <c r="C26" s="10">
        <f t="shared" si="0"/>
        <v>-528.9651162790698</v>
      </c>
      <c r="D26" s="11">
        <f t="shared" si="1"/>
        <v>279804.0942401298</v>
      </c>
    </row>
    <row r="27" spans="1:10" ht="12">
      <c r="A27" s="17">
        <f t="shared" si="2"/>
        <v>22</v>
      </c>
      <c r="B27" s="17">
        <v>400</v>
      </c>
      <c r="C27" s="10">
        <f t="shared" si="0"/>
        <v>-478.9651162790698</v>
      </c>
      <c r="D27" s="11">
        <f t="shared" si="1"/>
        <v>229407.58261222282</v>
      </c>
      <c r="F27" s="19" t="s">
        <v>33</v>
      </c>
      <c r="G27" s="20" t="s">
        <v>10</v>
      </c>
      <c r="H27" s="21"/>
      <c r="I27" s="34">
        <f>SUM(D6:D91)</f>
        <v>286133630.8953488</v>
      </c>
      <c r="J27" s="22"/>
    </row>
    <row r="28" spans="1:10" ht="12">
      <c r="A28" s="17">
        <f t="shared" si="2"/>
        <v>23</v>
      </c>
      <c r="B28" s="17">
        <v>400</v>
      </c>
      <c r="C28" s="10">
        <f t="shared" si="0"/>
        <v>-478.9651162790698</v>
      </c>
      <c r="D28" s="11">
        <f t="shared" si="1"/>
        <v>229407.58261222282</v>
      </c>
      <c r="F28" s="23"/>
      <c r="G28" s="24" t="s">
        <v>30</v>
      </c>
      <c r="H28" s="24"/>
      <c r="I28" s="24">
        <f>DEVSQ(B6:B91)</f>
        <v>286133630.8953488</v>
      </c>
      <c r="J28" s="25"/>
    </row>
    <row r="29" spans="1:10" ht="12.75" thickBot="1">
      <c r="A29" s="17">
        <f t="shared" si="2"/>
        <v>24</v>
      </c>
      <c r="B29" s="17">
        <v>400</v>
      </c>
      <c r="C29" s="10">
        <f t="shared" si="0"/>
        <v>-478.9651162790698</v>
      </c>
      <c r="D29" s="11">
        <f t="shared" si="1"/>
        <v>229407.58261222282</v>
      </c>
      <c r="F29" s="29"/>
      <c r="G29" s="30"/>
      <c r="H29" s="30"/>
      <c r="I29" s="30"/>
      <c r="J29" s="32"/>
    </row>
    <row r="30" spans="1:9" ht="12.75" thickBot="1">
      <c r="A30" s="17">
        <f t="shared" si="2"/>
        <v>25</v>
      </c>
      <c r="B30" s="17">
        <v>400</v>
      </c>
      <c r="C30" s="10">
        <f t="shared" si="0"/>
        <v>-478.9651162790698</v>
      </c>
      <c r="D30" s="11">
        <f t="shared" si="1"/>
        <v>229407.58261222282</v>
      </c>
      <c r="I30" s="10"/>
    </row>
    <row r="31" spans="1:10" ht="12">
      <c r="A31" s="17">
        <f t="shared" si="2"/>
        <v>26</v>
      </c>
      <c r="B31" s="17">
        <v>400</v>
      </c>
      <c r="C31" s="10">
        <f t="shared" si="0"/>
        <v>-478.9651162790698</v>
      </c>
      <c r="D31" s="11">
        <f t="shared" si="1"/>
        <v>229407.58261222282</v>
      </c>
      <c r="F31" s="19" t="s">
        <v>35</v>
      </c>
      <c r="G31" s="20" t="s">
        <v>10</v>
      </c>
      <c r="H31" s="21"/>
      <c r="I31" s="35">
        <f>I27/I8</f>
        <v>3327135.242969172</v>
      </c>
      <c r="J31" s="22"/>
    </row>
    <row r="32" spans="1:10" ht="12">
      <c r="A32" s="17">
        <f t="shared" si="2"/>
        <v>27</v>
      </c>
      <c r="B32" s="17">
        <v>400</v>
      </c>
      <c r="C32" s="10">
        <f t="shared" si="0"/>
        <v>-478.9651162790698</v>
      </c>
      <c r="D32" s="11">
        <f t="shared" si="1"/>
        <v>229407.58261222282</v>
      </c>
      <c r="F32" s="23"/>
      <c r="G32" s="24" t="s">
        <v>30</v>
      </c>
      <c r="H32" s="24"/>
      <c r="I32" s="28">
        <f>VARP(B6:B91)</f>
        <v>3327135.2429691725</v>
      </c>
      <c r="J32" s="25"/>
    </row>
    <row r="33" spans="1:10" ht="12.75" thickBot="1">
      <c r="A33" s="17">
        <f t="shared" si="2"/>
        <v>28</v>
      </c>
      <c r="B33" s="17">
        <v>400</v>
      </c>
      <c r="C33" s="10">
        <f t="shared" si="0"/>
        <v>-478.9651162790698</v>
      </c>
      <c r="D33" s="11">
        <f t="shared" si="1"/>
        <v>229407.58261222282</v>
      </c>
      <c r="F33" s="29"/>
      <c r="G33" s="30"/>
      <c r="H33" s="30"/>
      <c r="I33" s="31"/>
      <c r="J33" s="32"/>
    </row>
    <row r="34" spans="1:9" ht="12.75" thickBot="1">
      <c r="A34" s="17">
        <f t="shared" si="2"/>
        <v>29</v>
      </c>
      <c r="B34" s="17">
        <v>450</v>
      </c>
      <c r="C34" s="10">
        <f t="shared" si="0"/>
        <v>-428.9651162790698</v>
      </c>
      <c r="D34" s="11">
        <f t="shared" si="1"/>
        <v>184011.07098431585</v>
      </c>
      <c r="I34" s="10"/>
    </row>
    <row r="35" spans="1:10" ht="12">
      <c r="A35" s="17">
        <f t="shared" si="2"/>
        <v>30</v>
      </c>
      <c r="B35" s="17">
        <v>450</v>
      </c>
      <c r="C35" s="10">
        <f t="shared" si="0"/>
        <v>-428.9651162790698</v>
      </c>
      <c r="D35" s="11">
        <f t="shared" si="1"/>
        <v>184011.07098431585</v>
      </c>
      <c r="F35" s="19" t="s">
        <v>36</v>
      </c>
      <c r="G35" s="20" t="s">
        <v>10</v>
      </c>
      <c r="H35" s="21"/>
      <c r="I35" s="35">
        <f>SQRT(I31)</f>
        <v>1824.0436516073764</v>
      </c>
      <c r="J35" s="36" t="s">
        <v>34</v>
      </c>
    </row>
    <row r="36" spans="1:10" ht="12">
      <c r="A36" s="17">
        <f t="shared" si="2"/>
        <v>31</v>
      </c>
      <c r="B36" s="17">
        <v>470</v>
      </c>
      <c r="C36" s="10">
        <f t="shared" si="0"/>
        <v>-408.9651162790698</v>
      </c>
      <c r="D36" s="11">
        <f t="shared" si="1"/>
        <v>167252.46633315308</v>
      </c>
      <c r="F36" s="23"/>
      <c r="G36" s="24" t="s">
        <v>30</v>
      </c>
      <c r="H36" s="24"/>
      <c r="I36" s="28">
        <f>STDEVP(B6:B91)</f>
        <v>1824.0436516073767</v>
      </c>
      <c r="J36" s="25" t="s">
        <v>29</v>
      </c>
    </row>
    <row r="37" spans="1:10" ht="12.75" thickBot="1">
      <c r="A37" s="17">
        <f t="shared" si="2"/>
        <v>32</v>
      </c>
      <c r="B37" s="17">
        <v>500</v>
      </c>
      <c r="C37" s="10">
        <f t="shared" si="0"/>
        <v>-378.9651162790698</v>
      </c>
      <c r="D37" s="11">
        <f t="shared" si="1"/>
        <v>143614.55935640886</v>
      </c>
      <c r="F37" s="29"/>
      <c r="G37" s="30"/>
      <c r="H37" s="30"/>
      <c r="I37" s="31"/>
      <c r="J37" s="32"/>
    </row>
    <row r="38" spans="1:9" ht="12">
      <c r="A38" s="17">
        <f t="shared" si="2"/>
        <v>33</v>
      </c>
      <c r="B38" s="17">
        <v>500</v>
      </c>
      <c r="C38" s="10">
        <f t="shared" si="0"/>
        <v>-378.9651162790698</v>
      </c>
      <c r="D38" s="11">
        <f t="shared" si="1"/>
        <v>143614.55935640886</v>
      </c>
      <c r="I38" s="10"/>
    </row>
    <row r="39" spans="1:4" ht="12">
      <c r="A39" s="17">
        <f t="shared" si="2"/>
        <v>34</v>
      </c>
      <c r="B39" s="17">
        <v>500</v>
      </c>
      <c r="C39" s="10">
        <f t="shared" si="0"/>
        <v>-378.9651162790698</v>
      </c>
      <c r="D39" s="11">
        <f t="shared" si="1"/>
        <v>143614.55935640886</v>
      </c>
    </row>
    <row r="40" spans="1:4" ht="12">
      <c r="A40" s="17">
        <f t="shared" si="2"/>
        <v>35</v>
      </c>
      <c r="B40" s="17">
        <v>500</v>
      </c>
      <c r="C40" s="10">
        <f t="shared" si="0"/>
        <v>-378.9651162790698</v>
      </c>
      <c r="D40" s="11">
        <f t="shared" si="1"/>
        <v>143614.55935640886</v>
      </c>
    </row>
    <row r="41" spans="1:4" ht="12">
      <c r="A41" s="17">
        <f t="shared" si="2"/>
        <v>36</v>
      </c>
      <c r="B41" s="17">
        <v>500</v>
      </c>
      <c r="C41" s="10">
        <f t="shared" si="0"/>
        <v>-378.9651162790698</v>
      </c>
      <c r="D41" s="11">
        <f t="shared" si="1"/>
        <v>143614.55935640886</v>
      </c>
    </row>
    <row r="42" spans="1:4" ht="12">
      <c r="A42" s="17">
        <f t="shared" si="2"/>
        <v>37</v>
      </c>
      <c r="B42" s="17">
        <v>500</v>
      </c>
      <c r="C42" s="10">
        <f t="shared" si="0"/>
        <v>-378.9651162790698</v>
      </c>
      <c r="D42" s="11">
        <f t="shared" si="1"/>
        <v>143614.55935640886</v>
      </c>
    </row>
    <row r="43" spans="1:4" ht="12">
      <c r="A43" s="17">
        <f t="shared" si="2"/>
        <v>38</v>
      </c>
      <c r="B43" s="17">
        <v>500</v>
      </c>
      <c r="C43" s="10">
        <f t="shared" si="0"/>
        <v>-378.9651162790698</v>
      </c>
      <c r="D43" s="11">
        <f t="shared" si="1"/>
        <v>143614.55935640886</v>
      </c>
    </row>
    <row r="44" spans="1:4" ht="12">
      <c r="A44" s="17">
        <f t="shared" si="2"/>
        <v>39</v>
      </c>
      <c r="B44" s="17">
        <v>500</v>
      </c>
      <c r="C44" s="10">
        <f t="shared" si="0"/>
        <v>-378.9651162790698</v>
      </c>
      <c r="D44" s="11">
        <f t="shared" si="1"/>
        <v>143614.55935640886</v>
      </c>
    </row>
    <row r="45" spans="1:4" ht="12">
      <c r="A45" s="17">
        <f t="shared" si="2"/>
        <v>40</v>
      </c>
      <c r="B45" s="17">
        <v>500</v>
      </c>
      <c r="C45" s="10">
        <f t="shared" si="0"/>
        <v>-378.9651162790698</v>
      </c>
      <c r="D45" s="11">
        <f t="shared" si="1"/>
        <v>143614.55935640886</v>
      </c>
    </row>
    <row r="46" spans="1:4" ht="12">
      <c r="A46" s="17">
        <f t="shared" si="2"/>
        <v>41</v>
      </c>
      <c r="B46" s="17">
        <v>500</v>
      </c>
      <c r="C46" s="10">
        <f t="shared" si="0"/>
        <v>-378.9651162790698</v>
      </c>
      <c r="D46" s="11">
        <f t="shared" si="1"/>
        <v>143614.55935640886</v>
      </c>
    </row>
    <row r="47" spans="1:4" ht="12">
      <c r="A47" s="17">
        <f t="shared" si="2"/>
        <v>42</v>
      </c>
      <c r="B47" s="17">
        <v>500</v>
      </c>
      <c r="C47" s="10">
        <f t="shared" si="0"/>
        <v>-378.9651162790698</v>
      </c>
      <c r="D47" s="11">
        <f t="shared" si="1"/>
        <v>143614.55935640886</v>
      </c>
    </row>
    <row r="48" spans="1:4" ht="12">
      <c r="A48" s="17">
        <f t="shared" si="2"/>
        <v>43</v>
      </c>
      <c r="B48" s="17">
        <v>500</v>
      </c>
      <c r="C48" s="10">
        <f t="shared" si="0"/>
        <v>-378.9651162790698</v>
      </c>
      <c r="D48" s="11">
        <f t="shared" si="1"/>
        <v>143614.55935640886</v>
      </c>
    </row>
    <row r="49" spans="1:4" ht="12">
      <c r="A49" s="17">
        <f t="shared" si="2"/>
        <v>44</v>
      </c>
      <c r="B49" s="17">
        <v>500</v>
      </c>
      <c r="C49" s="10">
        <f t="shared" si="0"/>
        <v>-378.9651162790698</v>
      </c>
      <c r="D49" s="11">
        <f t="shared" si="1"/>
        <v>143614.55935640886</v>
      </c>
    </row>
    <row r="50" spans="1:4" ht="12">
      <c r="A50" s="17">
        <f t="shared" si="2"/>
        <v>45</v>
      </c>
      <c r="B50" s="17">
        <v>500</v>
      </c>
      <c r="C50" s="10">
        <f t="shared" si="0"/>
        <v>-378.9651162790698</v>
      </c>
      <c r="D50" s="11">
        <f t="shared" si="1"/>
        <v>143614.55935640886</v>
      </c>
    </row>
    <row r="51" spans="1:4" ht="12">
      <c r="A51" s="17">
        <f t="shared" si="2"/>
        <v>46</v>
      </c>
      <c r="B51" s="17">
        <v>500</v>
      </c>
      <c r="C51" s="10">
        <f t="shared" si="0"/>
        <v>-378.9651162790698</v>
      </c>
      <c r="D51" s="11">
        <f t="shared" si="1"/>
        <v>143614.55935640886</v>
      </c>
    </row>
    <row r="52" spans="1:4" ht="12">
      <c r="A52" s="17">
        <f t="shared" si="2"/>
        <v>47</v>
      </c>
      <c r="B52" s="17">
        <v>500</v>
      </c>
      <c r="C52" s="10">
        <f t="shared" si="0"/>
        <v>-378.9651162790698</v>
      </c>
      <c r="D52" s="11">
        <f t="shared" si="1"/>
        <v>143614.55935640886</v>
      </c>
    </row>
    <row r="53" spans="1:4" ht="12">
      <c r="A53" s="17">
        <f t="shared" si="2"/>
        <v>48</v>
      </c>
      <c r="B53" s="17">
        <v>500</v>
      </c>
      <c r="C53" s="10">
        <f t="shared" si="0"/>
        <v>-378.9651162790698</v>
      </c>
      <c r="D53" s="11">
        <f t="shared" si="1"/>
        <v>143614.55935640886</v>
      </c>
    </row>
    <row r="54" spans="1:4" ht="12">
      <c r="A54" s="17">
        <f t="shared" si="2"/>
        <v>49</v>
      </c>
      <c r="B54" s="17">
        <v>500</v>
      </c>
      <c r="C54" s="10">
        <f t="shared" si="0"/>
        <v>-378.9651162790698</v>
      </c>
      <c r="D54" s="11">
        <f t="shared" si="1"/>
        <v>143614.55935640886</v>
      </c>
    </row>
    <row r="55" spans="1:4" ht="12">
      <c r="A55" s="17">
        <f t="shared" si="2"/>
        <v>50</v>
      </c>
      <c r="B55" s="17">
        <v>500</v>
      </c>
      <c r="C55" s="10">
        <f t="shared" si="0"/>
        <v>-378.9651162790698</v>
      </c>
      <c r="D55" s="11">
        <f t="shared" si="1"/>
        <v>143614.55935640886</v>
      </c>
    </row>
    <row r="56" spans="1:4" ht="12">
      <c r="A56" s="17">
        <f t="shared" si="2"/>
        <v>51</v>
      </c>
      <c r="B56" s="17">
        <v>500</v>
      </c>
      <c r="C56" s="10">
        <f t="shared" si="0"/>
        <v>-378.9651162790698</v>
      </c>
      <c r="D56" s="11">
        <f t="shared" si="1"/>
        <v>143614.55935640886</v>
      </c>
    </row>
    <row r="57" spans="1:4" ht="12">
      <c r="A57" s="17">
        <f t="shared" si="2"/>
        <v>52</v>
      </c>
      <c r="B57" s="17">
        <v>525</v>
      </c>
      <c r="C57" s="10">
        <f t="shared" si="0"/>
        <v>-353.9651162790698</v>
      </c>
      <c r="D57" s="11">
        <f t="shared" si="1"/>
        <v>125291.30354245538</v>
      </c>
    </row>
    <row r="58" spans="1:4" ht="12">
      <c r="A58" s="17">
        <f t="shared" si="2"/>
        <v>53</v>
      </c>
      <c r="B58" s="17">
        <v>540</v>
      </c>
      <c r="C58" s="10">
        <f t="shared" si="0"/>
        <v>-338.9651162790698</v>
      </c>
      <c r="D58" s="11">
        <f t="shared" si="1"/>
        <v>114897.35005408329</v>
      </c>
    </row>
    <row r="59" spans="1:4" ht="12">
      <c r="A59" s="17">
        <f t="shared" si="2"/>
        <v>54</v>
      </c>
      <c r="B59" s="17">
        <v>540</v>
      </c>
      <c r="C59" s="10">
        <f t="shared" si="0"/>
        <v>-338.9651162790698</v>
      </c>
      <c r="D59" s="11">
        <f t="shared" si="1"/>
        <v>114897.35005408329</v>
      </c>
    </row>
    <row r="60" spans="1:4" ht="12">
      <c r="A60" s="17">
        <f t="shared" si="2"/>
        <v>55</v>
      </c>
      <c r="B60" s="17">
        <v>550</v>
      </c>
      <c r="C60" s="10">
        <f t="shared" si="0"/>
        <v>-328.9651162790698</v>
      </c>
      <c r="D60" s="11">
        <f t="shared" si="1"/>
        <v>108218.0477285019</v>
      </c>
    </row>
    <row r="61" spans="1:4" ht="12">
      <c r="A61" s="17">
        <f t="shared" si="2"/>
        <v>56</v>
      </c>
      <c r="B61" s="17">
        <v>550</v>
      </c>
      <c r="C61" s="10">
        <f t="shared" si="0"/>
        <v>-328.9651162790698</v>
      </c>
      <c r="D61" s="11">
        <f t="shared" si="1"/>
        <v>108218.0477285019</v>
      </c>
    </row>
    <row r="62" spans="1:4" ht="12">
      <c r="A62" s="17">
        <f t="shared" si="2"/>
        <v>57</v>
      </c>
      <c r="B62" s="17">
        <v>550</v>
      </c>
      <c r="C62" s="10">
        <f t="shared" si="0"/>
        <v>-328.9651162790698</v>
      </c>
      <c r="D62" s="11">
        <f t="shared" si="1"/>
        <v>108218.0477285019</v>
      </c>
    </row>
    <row r="63" spans="1:4" ht="12">
      <c r="A63" s="17">
        <f t="shared" si="2"/>
        <v>58</v>
      </c>
      <c r="B63" s="17">
        <v>600</v>
      </c>
      <c r="C63" s="10">
        <f t="shared" si="0"/>
        <v>-278.9651162790698</v>
      </c>
      <c r="D63" s="11">
        <f t="shared" si="1"/>
        <v>77821.53610059492</v>
      </c>
    </row>
    <row r="64" spans="1:4" ht="12">
      <c r="A64" s="17">
        <f t="shared" si="2"/>
        <v>59</v>
      </c>
      <c r="B64" s="17">
        <v>600</v>
      </c>
      <c r="C64" s="10">
        <f t="shared" si="0"/>
        <v>-278.9651162790698</v>
      </c>
      <c r="D64" s="11">
        <f t="shared" si="1"/>
        <v>77821.53610059492</v>
      </c>
    </row>
    <row r="65" spans="1:4" ht="12">
      <c r="A65" s="17">
        <f t="shared" si="2"/>
        <v>60</v>
      </c>
      <c r="B65" s="17">
        <v>600</v>
      </c>
      <c r="C65" s="10">
        <f t="shared" si="0"/>
        <v>-278.9651162790698</v>
      </c>
      <c r="D65" s="11">
        <f t="shared" si="1"/>
        <v>77821.53610059492</v>
      </c>
    </row>
    <row r="66" spans="1:4" ht="12">
      <c r="A66" s="17">
        <f t="shared" si="2"/>
        <v>61</v>
      </c>
      <c r="B66" s="17">
        <v>600</v>
      </c>
      <c r="C66" s="10">
        <f t="shared" si="0"/>
        <v>-278.9651162790698</v>
      </c>
      <c r="D66" s="11">
        <f t="shared" si="1"/>
        <v>77821.53610059492</v>
      </c>
    </row>
    <row r="67" spans="1:4" ht="12">
      <c r="A67" s="17">
        <f t="shared" si="2"/>
        <v>62</v>
      </c>
      <c r="B67" s="17">
        <v>600</v>
      </c>
      <c r="C67" s="10">
        <f t="shared" si="0"/>
        <v>-278.9651162790698</v>
      </c>
      <c r="D67" s="11">
        <f t="shared" si="1"/>
        <v>77821.53610059492</v>
      </c>
    </row>
    <row r="68" spans="1:4" ht="12">
      <c r="A68" s="17">
        <f t="shared" si="2"/>
        <v>63</v>
      </c>
      <c r="B68" s="17">
        <v>600</v>
      </c>
      <c r="C68" s="10">
        <f t="shared" si="0"/>
        <v>-278.9651162790698</v>
      </c>
      <c r="D68" s="11">
        <f t="shared" si="1"/>
        <v>77821.53610059492</v>
      </c>
    </row>
    <row r="69" spans="1:4" ht="12">
      <c r="A69" s="17">
        <f t="shared" si="2"/>
        <v>64</v>
      </c>
      <c r="B69" s="17">
        <v>600</v>
      </c>
      <c r="C69" s="10">
        <f t="shared" si="0"/>
        <v>-278.9651162790698</v>
      </c>
      <c r="D69" s="11">
        <f t="shared" si="1"/>
        <v>77821.53610059492</v>
      </c>
    </row>
    <row r="70" spans="1:4" ht="12">
      <c r="A70" s="17">
        <f t="shared" si="2"/>
        <v>65</v>
      </c>
      <c r="B70" s="17">
        <v>600</v>
      </c>
      <c r="C70" s="10">
        <f t="shared" si="0"/>
        <v>-278.9651162790698</v>
      </c>
      <c r="D70" s="11">
        <f t="shared" si="1"/>
        <v>77821.53610059492</v>
      </c>
    </row>
    <row r="71" spans="1:4" ht="12">
      <c r="A71" s="17">
        <f t="shared" si="2"/>
        <v>66</v>
      </c>
      <c r="B71" s="17">
        <v>600</v>
      </c>
      <c r="C71" s="10">
        <f aca="true" t="shared" si="3" ref="C71:C91">B71-$I$12</f>
        <v>-278.9651162790698</v>
      </c>
      <c r="D71" s="11">
        <f aca="true" t="shared" si="4" ref="D71:D91">C71^2</f>
        <v>77821.53610059492</v>
      </c>
    </row>
    <row r="72" spans="1:4" ht="12">
      <c r="A72" s="17">
        <f aca="true" t="shared" si="5" ref="A72:A91">A71+1</f>
        <v>67</v>
      </c>
      <c r="B72" s="17">
        <v>600</v>
      </c>
      <c r="C72" s="10">
        <f t="shared" si="3"/>
        <v>-278.9651162790698</v>
      </c>
      <c r="D72" s="11">
        <f t="shared" si="4"/>
        <v>77821.53610059492</v>
      </c>
    </row>
    <row r="73" spans="1:4" ht="12">
      <c r="A73" s="17">
        <f t="shared" si="5"/>
        <v>68</v>
      </c>
      <c r="B73" s="17">
        <v>600</v>
      </c>
      <c r="C73" s="10">
        <f t="shared" si="3"/>
        <v>-278.9651162790698</v>
      </c>
      <c r="D73" s="11">
        <f t="shared" si="4"/>
        <v>77821.53610059492</v>
      </c>
    </row>
    <row r="74" spans="1:4" ht="12">
      <c r="A74" s="17">
        <f t="shared" si="5"/>
        <v>69</v>
      </c>
      <c r="B74" s="17">
        <v>600</v>
      </c>
      <c r="C74" s="10">
        <f t="shared" si="3"/>
        <v>-278.9651162790698</v>
      </c>
      <c r="D74" s="11">
        <f t="shared" si="4"/>
        <v>77821.53610059492</v>
      </c>
    </row>
    <row r="75" spans="1:4" ht="12">
      <c r="A75" s="17">
        <f t="shared" si="5"/>
        <v>70</v>
      </c>
      <c r="B75" s="17">
        <v>600</v>
      </c>
      <c r="C75" s="10">
        <f t="shared" si="3"/>
        <v>-278.9651162790698</v>
      </c>
      <c r="D75" s="11">
        <f t="shared" si="4"/>
        <v>77821.53610059492</v>
      </c>
    </row>
    <row r="76" spans="1:4" ht="12">
      <c r="A76" s="17">
        <f t="shared" si="5"/>
        <v>71</v>
      </c>
      <c r="B76" s="17">
        <v>650</v>
      </c>
      <c r="C76" s="10">
        <f t="shared" si="3"/>
        <v>-228.96511627906978</v>
      </c>
      <c r="D76" s="11">
        <f t="shared" si="4"/>
        <v>52425.02447268795</v>
      </c>
    </row>
    <row r="77" spans="1:4" ht="12">
      <c r="A77" s="17">
        <f t="shared" si="5"/>
        <v>72</v>
      </c>
      <c r="B77" s="17">
        <v>650</v>
      </c>
      <c r="C77" s="10">
        <f t="shared" si="3"/>
        <v>-228.96511627906978</v>
      </c>
      <c r="D77" s="11">
        <f t="shared" si="4"/>
        <v>52425.02447268795</v>
      </c>
    </row>
    <row r="78" spans="1:4" ht="12">
      <c r="A78" s="17">
        <f t="shared" si="5"/>
        <v>73</v>
      </c>
      <c r="B78" s="17">
        <v>700</v>
      </c>
      <c r="C78" s="10">
        <f t="shared" si="3"/>
        <v>-178.96511627906978</v>
      </c>
      <c r="D78" s="11">
        <f t="shared" si="4"/>
        <v>32028.512844780966</v>
      </c>
    </row>
    <row r="79" spans="1:4" ht="12">
      <c r="A79" s="17">
        <f t="shared" si="5"/>
        <v>74</v>
      </c>
      <c r="B79" s="17">
        <v>700</v>
      </c>
      <c r="C79" s="10">
        <f t="shared" si="3"/>
        <v>-178.96511627906978</v>
      </c>
      <c r="D79" s="11">
        <f t="shared" si="4"/>
        <v>32028.512844780966</v>
      </c>
    </row>
    <row r="80" spans="1:4" ht="12">
      <c r="A80" s="17">
        <f t="shared" si="5"/>
        <v>75</v>
      </c>
      <c r="B80" s="17">
        <v>750</v>
      </c>
      <c r="C80" s="10">
        <f t="shared" si="3"/>
        <v>-128.96511627906978</v>
      </c>
      <c r="D80" s="11">
        <f t="shared" si="4"/>
        <v>16632.00121687399</v>
      </c>
    </row>
    <row r="81" spans="1:4" ht="12">
      <c r="A81" s="17">
        <f t="shared" si="5"/>
        <v>76</v>
      </c>
      <c r="B81" s="17">
        <v>750</v>
      </c>
      <c r="C81" s="10">
        <f t="shared" si="3"/>
        <v>-128.96511627906978</v>
      </c>
      <c r="D81" s="11">
        <f t="shared" si="4"/>
        <v>16632.00121687399</v>
      </c>
    </row>
    <row r="82" spans="1:4" ht="12">
      <c r="A82" s="17">
        <f t="shared" si="5"/>
        <v>77</v>
      </c>
      <c r="B82" s="17">
        <v>750</v>
      </c>
      <c r="C82" s="10">
        <f t="shared" si="3"/>
        <v>-128.96511627906978</v>
      </c>
      <c r="D82" s="11">
        <f t="shared" si="4"/>
        <v>16632.00121687399</v>
      </c>
    </row>
    <row r="83" spans="1:4" ht="12">
      <c r="A83" s="17">
        <f t="shared" si="5"/>
        <v>78</v>
      </c>
      <c r="B83" s="17">
        <v>800</v>
      </c>
      <c r="C83" s="10">
        <f t="shared" si="3"/>
        <v>-78.96511627906978</v>
      </c>
      <c r="D83" s="11">
        <f t="shared" si="4"/>
        <v>6235.489588967011</v>
      </c>
    </row>
    <row r="84" spans="1:4" ht="12">
      <c r="A84" s="17">
        <f t="shared" si="5"/>
        <v>79</v>
      </c>
      <c r="B84" s="17">
        <v>1000</v>
      </c>
      <c r="C84" s="10">
        <f t="shared" si="3"/>
        <v>121.03488372093022</v>
      </c>
      <c r="D84" s="11">
        <f t="shared" si="4"/>
        <v>14649.4430773391</v>
      </c>
    </row>
    <row r="85" spans="1:4" ht="12">
      <c r="A85" s="17">
        <f t="shared" si="5"/>
        <v>80</v>
      </c>
      <c r="B85" s="17">
        <v>1000</v>
      </c>
      <c r="C85" s="10">
        <f t="shared" si="3"/>
        <v>121.03488372093022</v>
      </c>
      <c r="D85" s="11">
        <f t="shared" si="4"/>
        <v>14649.4430773391</v>
      </c>
    </row>
    <row r="86" spans="1:4" ht="12">
      <c r="A86" s="17">
        <f t="shared" si="5"/>
        <v>81</v>
      </c>
      <c r="B86" s="17">
        <v>1200</v>
      </c>
      <c r="C86" s="10">
        <f t="shared" si="3"/>
        <v>321.0348837209302</v>
      </c>
      <c r="D86" s="11">
        <f t="shared" si="4"/>
        <v>103063.39656571118</v>
      </c>
    </row>
    <row r="87" spans="1:4" ht="12">
      <c r="A87" s="17">
        <f t="shared" si="5"/>
        <v>82</v>
      </c>
      <c r="B87" s="17">
        <v>2000</v>
      </c>
      <c r="C87" s="10">
        <f t="shared" si="3"/>
        <v>1121.0348837209303</v>
      </c>
      <c r="D87" s="11">
        <f t="shared" si="4"/>
        <v>1256719.2105191997</v>
      </c>
    </row>
    <row r="88" spans="1:4" ht="12">
      <c r="A88" s="17">
        <f t="shared" si="5"/>
        <v>83</v>
      </c>
      <c r="B88" s="17">
        <v>5000</v>
      </c>
      <c r="C88" s="10">
        <f t="shared" si="3"/>
        <v>4121.03488372093</v>
      </c>
      <c r="D88" s="11">
        <f t="shared" si="4"/>
        <v>16982928.512844782</v>
      </c>
    </row>
    <row r="89" spans="1:4" ht="12">
      <c r="A89" s="17">
        <f t="shared" si="5"/>
        <v>84</v>
      </c>
      <c r="B89" s="17">
        <v>7000</v>
      </c>
      <c r="C89" s="10">
        <f t="shared" si="3"/>
        <v>6121.03488372093</v>
      </c>
      <c r="D89" s="11">
        <f t="shared" si="4"/>
        <v>37467068.0477285</v>
      </c>
    </row>
    <row r="90" spans="1:4" ht="12">
      <c r="A90" s="17">
        <f t="shared" si="5"/>
        <v>85</v>
      </c>
      <c r="B90" s="17">
        <v>10000</v>
      </c>
      <c r="C90" s="10">
        <f t="shared" si="3"/>
        <v>9121.03488372093</v>
      </c>
      <c r="D90" s="11">
        <f t="shared" si="4"/>
        <v>83193277.35005407</v>
      </c>
    </row>
    <row r="91" spans="1:4" ht="12">
      <c r="A91" s="17">
        <f t="shared" si="5"/>
        <v>86</v>
      </c>
      <c r="B91" s="17">
        <v>12345</v>
      </c>
      <c r="C91" s="10">
        <f t="shared" si="3"/>
        <v>11466.03488372093</v>
      </c>
      <c r="D91" s="11">
        <f t="shared" si="4"/>
        <v>131469955.95470522</v>
      </c>
    </row>
    <row r="92" ht="12">
      <c r="B92" s="15"/>
    </row>
    <row r="93" ht="12">
      <c r="B93" s="14"/>
    </row>
    <row r="94" ht="12">
      <c r="B94" s="13"/>
    </row>
    <row r="95" ht="12">
      <c r="B95" s="14"/>
    </row>
    <row r="96" ht="12">
      <c r="B96" s="14"/>
    </row>
    <row r="97" ht="12">
      <c r="B97" s="14"/>
    </row>
    <row r="98" ht="12">
      <c r="B98" s="13"/>
    </row>
    <row r="99" ht="12">
      <c r="B99" s="14"/>
    </row>
    <row r="100" ht="12">
      <c r="B100" s="13"/>
    </row>
    <row r="101" ht="12">
      <c r="B101" s="14"/>
    </row>
    <row r="102" ht="12">
      <c r="B102" s="14"/>
    </row>
    <row r="103" ht="12">
      <c r="B103" s="13"/>
    </row>
  </sheetData>
  <hyperlinks>
    <hyperlink ref="I27" r:id="rId1" display="=@sum(D4:D89)"/>
  </hyperlinks>
  <printOptions/>
  <pageMargins left="0.7874015748031497" right="0.7874015748031497" top="0.85" bottom="0.984251968503937" header="0.5118110236220472" footer="0.5118110236220472"/>
  <pageSetup fitToHeight="2" fitToWidth="1" horizontalDpi="600" verticalDpi="600" orientation="portrait" paperSize="9" scale="81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8"/>
  <sheetViews>
    <sheetView workbookViewId="0" topLeftCell="A2">
      <selection activeCell="I24" sqref="I24"/>
    </sheetView>
  </sheetViews>
  <sheetFormatPr defaultColWidth="9.00390625" defaultRowHeight="13.5"/>
  <sheetData>
    <row r="1" spans="1:25" ht="13.5">
      <c r="A1" s="1"/>
      <c r="B1" s="7" t="s">
        <v>3</v>
      </c>
      <c r="C1" s="7" t="s">
        <v>5</v>
      </c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>
      <c r="A2" s="1">
        <v>0</v>
      </c>
      <c r="B2" s="3">
        <v>0</v>
      </c>
      <c r="C2" s="4">
        <v>0</v>
      </c>
      <c r="D2" s="8"/>
      <c r="E2" s="3"/>
      <c r="F2" s="4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">
        <f aca="true" t="shared" si="0" ref="A3:A12">A2+100</f>
        <v>100</v>
      </c>
      <c r="B3" s="3">
        <v>100</v>
      </c>
      <c r="C3" s="4">
        <v>3</v>
      </c>
      <c r="D3" s="8"/>
      <c r="E3" s="3"/>
      <c r="F3" s="4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>
      <c r="A4" s="1">
        <f t="shared" si="0"/>
        <v>200</v>
      </c>
      <c r="B4" s="3">
        <v>200</v>
      </c>
      <c r="C4" s="4">
        <v>3</v>
      </c>
      <c r="D4" s="8"/>
      <c r="E4" s="3"/>
      <c r="F4" s="4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>
      <c r="A5" s="1">
        <f t="shared" si="0"/>
        <v>300</v>
      </c>
      <c r="B5" s="3">
        <v>300</v>
      </c>
      <c r="C5" s="4">
        <v>12</v>
      </c>
      <c r="D5" s="8"/>
      <c r="E5" s="3"/>
      <c r="F5" s="4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>
      <c r="A6" s="1">
        <f t="shared" si="0"/>
        <v>400</v>
      </c>
      <c r="B6" s="3">
        <v>400</v>
      </c>
      <c r="C6" s="4">
        <v>10</v>
      </c>
      <c r="D6" s="8"/>
      <c r="E6" s="3"/>
      <c r="F6" s="4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>
      <c r="A7" s="1">
        <f t="shared" si="0"/>
        <v>500</v>
      </c>
      <c r="B7" s="3">
        <v>500</v>
      </c>
      <c r="C7" s="4">
        <v>23</v>
      </c>
      <c r="D7" s="8"/>
      <c r="E7" s="3"/>
      <c r="F7" s="4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>
      <c r="A8" s="1">
        <f t="shared" si="0"/>
        <v>600</v>
      </c>
      <c r="B8" s="3">
        <v>600</v>
      </c>
      <c r="C8" s="4">
        <v>19</v>
      </c>
      <c r="D8" s="8"/>
      <c r="E8" s="3"/>
      <c r="F8" s="4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>
      <c r="A9" s="1">
        <f t="shared" si="0"/>
        <v>700</v>
      </c>
      <c r="B9" s="3">
        <v>700</v>
      </c>
      <c r="C9" s="4">
        <v>4</v>
      </c>
      <c r="D9" s="8"/>
      <c r="E9" s="3"/>
      <c r="F9" s="4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>
      <c r="A10" s="1">
        <f t="shared" si="0"/>
        <v>800</v>
      </c>
      <c r="B10" s="3">
        <v>800</v>
      </c>
      <c r="C10" s="4">
        <v>4</v>
      </c>
      <c r="D10" s="8"/>
      <c r="E10" s="3"/>
      <c r="F10" s="4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>
      <c r="A11" s="1">
        <f t="shared" si="0"/>
        <v>900</v>
      </c>
      <c r="B11" s="3">
        <v>900</v>
      </c>
      <c r="C11" s="4">
        <v>0</v>
      </c>
      <c r="D11" s="8"/>
      <c r="E11" s="3"/>
      <c r="F11" s="4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>
      <c r="A12" s="1">
        <f t="shared" si="0"/>
        <v>1000</v>
      </c>
      <c r="B12" s="3">
        <v>1000</v>
      </c>
      <c r="C12" s="4">
        <v>2</v>
      </c>
      <c r="D12" s="8"/>
      <c r="E12" s="3"/>
      <c r="F12" s="4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 thickBot="1">
      <c r="A13" s="1"/>
      <c r="B13" s="5" t="s">
        <v>4</v>
      </c>
      <c r="C13" s="5">
        <v>6</v>
      </c>
      <c r="D13" s="9"/>
      <c r="E13" s="6"/>
      <c r="F13" s="5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>
      <c r="A14" s="1"/>
      <c r="B14" s="2"/>
      <c r="D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>
      <c r="A15" s="1"/>
      <c r="B15" s="2"/>
      <c r="D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5">
      <c r="A16" s="1"/>
      <c r="B16" s="2"/>
      <c r="D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5">
      <c r="A17" s="1"/>
      <c r="B17" s="2"/>
      <c r="D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>
      <c r="A18" s="1"/>
      <c r="B18" s="2"/>
      <c r="D18" s="1">
        <v>1</v>
      </c>
      <c r="E18" s="1">
        <v>16.6</v>
      </c>
      <c r="F18" s="1"/>
      <c r="G18" s="1"/>
      <c r="H18" s="1">
        <f>AVERAGE(E18:E89)</f>
        <v>18.83611111111111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5">
      <c r="A19" s="1"/>
      <c r="B19" s="2"/>
      <c r="D19" s="1">
        <f>D18+1</f>
        <v>2</v>
      </c>
      <c r="E19" s="1">
        <v>16.9</v>
      </c>
      <c r="F19" s="1"/>
      <c r="G19" s="1"/>
      <c r="H19" s="1">
        <f>STDEVP(E18:E89)</f>
        <v>0.8873032732755493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>
      <c r="A20" s="1"/>
      <c r="B20" s="2"/>
      <c r="D20" s="1">
        <f aca="true" t="shared" si="1" ref="D20:D83">D19+1</f>
        <v>3</v>
      </c>
      <c r="E20" s="1">
        <v>16.9</v>
      </c>
      <c r="F20" s="1">
        <f>SUM(F28:F79)</f>
        <v>52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5">
      <c r="A21" s="1">
        <v>0</v>
      </c>
      <c r="B21" s="4">
        <v>0</v>
      </c>
      <c r="D21" s="1">
        <f t="shared" si="1"/>
        <v>4</v>
      </c>
      <c r="E21" s="1">
        <v>17.2</v>
      </c>
      <c r="F21" s="1"/>
      <c r="G21" s="1"/>
      <c r="H21" s="1">
        <f>H18+H19</f>
        <v>19.723414384386658</v>
      </c>
      <c r="I21" s="1">
        <f>H18+2*H19</f>
        <v>20.610717657662207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>
      <c r="A22" s="1" t="s">
        <v>17</v>
      </c>
      <c r="B22" s="4">
        <v>3</v>
      </c>
      <c r="D22" s="1">
        <f t="shared" si="1"/>
        <v>5</v>
      </c>
      <c r="E22" s="1">
        <v>17.4</v>
      </c>
      <c r="F22" s="1"/>
      <c r="G22" s="1"/>
      <c r="H22" s="1">
        <f>H18-H19</f>
        <v>17.94880783783556</v>
      </c>
      <c r="I22" s="1">
        <f>H18-2*H19</f>
        <v>17.06150456456001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5">
      <c r="A23" s="1" t="s">
        <v>18</v>
      </c>
      <c r="B23" s="4">
        <v>3</v>
      </c>
      <c r="D23" s="1">
        <f t="shared" si="1"/>
        <v>6</v>
      </c>
      <c r="E23" s="1">
        <v>17.4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>
      <c r="A24" s="1" t="s">
        <v>19</v>
      </c>
      <c r="B24" s="4">
        <v>12</v>
      </c>
      <c r="D24" s="1">
        <f t="shared" si="1"/>
        <v>7</v>
      </c>
      <c r="E24" s="1">
        <v>17.7</v>
      </c>
      <c r="F24" s="1"/>
      <c r="G24" s="1"/>
      <c r="H24" s="1">
        <f>52/72</f>
        <v>0.7222222222222222</v>
      </c>
      <c r="I24" s="1">
        <f>68/72</f>
        <v>0.9444444444444444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>
      <c r="A25" s="1" t="s">
        <v>20</v>
      </c>
      <c r="B25" s="4">
        <v>10</v>
      </c>
      <c r="D25" s="1">
        <f t="shared" si="1"/>
        <v>8</v>
      </c>
      <c r="E25" s="1">
        <v>17.7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>
      <c r="A26" s="1" t="s">
        <v>21</v>
      </c>
      <c r="B26" s="4">
        <v>23</v>
      </c>
      <c r="D26" s="1">
        <f t="shared" si="1"/>
        <v>9</v>
      </c>
      <c r="E26" s="1">
        <v>17.7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>
      <c r="A27" s="1" t="s">
        <v>22</v>
      </c>
      <c r="B27" s="4">
        <v>19</v>
      </c>
      <c r="D27" s="1">
        <f t="shared" si="1"/>
        <v>10</v>
      </c>
      <c r="E27" s="1">
        <v>17.8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>
      <c r="A28" s="1" t="s">
        <v>23</v>
      </c>
      <c r="B28" s="4">
        <v>4</v>
      </c>
      <c r="D28" s="1">
        <f t="shared" si="1"/>
        <v>11</v>
      </c>
      <c r="E28" s="1">
        <v>18</v>
      </c>
      <c r="F28" s="1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3.5">
      <c r="A29" s="1" t="s">
        <v>24</v>
      </c>
      <c r="B29" s="4">
        <v>4</v>
      </c>
      <c r="D29" s="1">
        <f t="shared" si="1"/>
        <v>12</v>
      </c>
      <c r="E29" s="1">
        <v>18.1</v>
      </c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3.5">
      <c r="A30" s="1" t="s">
        <v>25</v>
      </c>
      <c r="B30" s="4">
        <v>0</v>
      </c>
      <c r="D30" s="1">
        <f t="shared" si="1"/>
        <v>13</v>
      </c>
      <c r="E30" s="1">
        <v>18.1</v>
      </c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5">
      <c r="A31" s="1" t="s">
        <v>26</v>
      </c>
      <c r="B31" s="4">
        <v>2</v>
      </c>
      <c r="D31" s="1">
        <f t="shared" si="1"/>
        <v>14</v>
      </c>
      <c r="E31" s="1">
        <v>18.1</v>
      </c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 thickBot="1">
      <c r="A32" s="1" t="s">
        <v>6</v>
      </c>
      <c r="B32" s="5">
        <v>6</v>
      </c>
      <c r="D32" s="1">
        <f t="shared" si="1"/>
        <v>15</v>
      </c>
      <c r="E32" s="1">
        <v>18.2</v>
      </c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5">
      <c r="A33" s="1"/>
      <c r="D33" s="1">
        <f t="shared" si="1"/>
        <v>16</v>
      </c>
      <c r="E33" s="1">
        <v>18.2</v>
      </c>
      <c r="F33" s="1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5">
      <c r="A34" s="1"/>
      <c r="B34" s="1"/>
      <c r="C34" s="1"/>
      <c r="D34" s="1">
        <f t="shared" si="1"/>
        <v>17</v>
      </c>
      <c r="E34" s="1">
        <v>18.2</v>
      </c>
      <c r="F34" s="1"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5">
      <c r="A35" s="1"/>
      <c r="B35" s="1"/>
      <c r="C35" s="1"/>
      <c r="D35" s="1">
        <f t="shared" si="1"/>
        <v>18</v>
      </c>
      <c r="E35" s="1">
        <v>18.3</v>
      </c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>
      <c r="A36" s="1"/>
      <c r="B36" s="1"/>
      <c r="C36" s="1"/>
      <c r="D36" s="1">
        <f t="shared" si="1"/>
        <v>19</v>
      </c>
      <c r="E36" s="1">
        <v>18.4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>
      <c r="A37" s="1"/>
      <c r="B37" s="1"/>
      <c r="C37" s="1"/>
      <c r="D37" s="1">
        <f t="shared" si="1"/>
        <v>20</v>
      </c>
      <c r="E37" s="1">
        <v>18.4</v>
      </c>
      <c r="F37" s="1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>
      <c r="A38" s="1"/>
      <c r="B38" s="1"/>
      <c r="C38" s="1"/>
      <c r="D38" s="1">
        <f t="shared" si="1"/>
        <v>21</v>
      </c>
      <c r="E38" s="1">
        <v>18.4</v>
      </c>
      <c r="F38" s="1">
        <v>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>
      <c r="A39" s="1"/>
      <c r="B39" s="1"/>
      <c r="C39" s="1"/>
      <c r="D39" s="1">
        <f t="shared" si="1"/>
        <v>22</v>
      </c>
      <c r="E39" s="1">
        <v>18.5</v>
      </c>
      <c r="F39" s="1">
        <v>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>
      <c r="A40" s="1"/>
      <c r="B40" s="1"/>
      <c r="C40" s="1"/>
      <c r="D40" s="1">
        <f t="shared" si="1"/>
        <v>23</v>
      </c>
      <c r="E40" s="1">
        <v>18.6</v>
      </c>
      <c r="F40" s="1">
        <v>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>
      <c r="A41" s="1"/>
      <c r="B41" s="1"/>
      <c r="C41" s="1"/>
      <c r="D41" s="1">
        <f t="shared" si="1"/>
        <v>24</v>
      </c>
      <c r="E41" s="1">
        <v>18.6</v>
      </c>
      <c r="F41" s="1"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>
      <c r="A42" s="1"/>
      <c r="B42" s="1"/>
      <c r="C42" s="1"/>
      <c r="D42" s="1">
        <f t="shared" si="1"/>
        <v>25</v>
      </c>
      <c r="E42" s="1">
        <v>18.6</v>
      </c>
      <c r="F42" s="1"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>
      <c r="A43" s="1"/>
      <c r="B43" s="1"/>
      <c r="C43" s="1"/>
      <c r="D43" s="1">
        <f t="shared" si="1"/>
        <v>26</v>
      </c>
      <c r="E43" s="1">
        <v>18.6</v>
      </c>
      <c r="F43" s="1">
        <v>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>
      <c r="A44" s="1"/>
      <c r="B44" s="1"/>
      <c r="C44" s="1"/>
      <c r="D44" s="1">
        <f t="shared" si="1"/>
        <v>27</v>
      </c>
      <c r="E44" s="1">
        <v>18.7</v>
      </c>
      <c r="F44" s="1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>
      <c r="A45" s="1"/>
      <c r="B45" s="1"/>
      <c r="C45" s="1"/>
      <c r="D45" s="1">
        <f t="shared" si="1"/>
        <v>28</v>
      </c>
      <c r="E45" s="1">
        <v>18.7</v>
      </c>
      <c r="F45" s="1">
        <v>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>
      <c r="A46" s="1"/>
      <c r="B46" s="1"/>
      <c r="C46" s="1"/>
      <c r="D46" s="1">
        <f t="shared" si="1"/>
        <v>29</v>
      </c>
      <c r="E46" s="1">
        <v>18.7</v>
      </c>
      <c r="F46" s="1">
        <v>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>
      <c r="A47" s="1"/>
      <c r="B47" s="1"/>
      <c r="C47" s="1"/>
      <c r="D47" s="1">
        <f t="shared" si="1"/>
        <v>30</v>
      </c>
      <c r="E47" s="1">
        <v>18.7</v>
      </c>
      <c r="F47" s="1">
        <v>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>
      <c r="A48" s="1"/>
      <c r="B48" s="1"/>
      <c r="C48" s="1"/>
      <c r="D48" s="1">
        <f t="shared" si="1"/>
        <v>31</v>
      </c>
      <c r="E48" s="1">
        <v>18.7</v>
      </c>
      <c r="F48" s="1">
        <v>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>
      <c r="A49" s="1"/>
      <c r="B49" s="1"/>
      <c r="C49" s="1"/>
      <c r="D49" s="1">
        <f t="shared" si="1"/>
        <v>32</v>
      </c>
      <c r="E49" s="1">
        <v>18.7</v>
      </c>
      <c r="F49" s="1">
        <v>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>
      <c r="A50" s="1"/>
      <c r="B50" s="1"/>
      <c r="C50" s="1"/>
      <c r="D50" s="1">
        <f t="shared" si="1"/>
        <v>33</v>
      </c>
      <c r="E50" s="1">
        <v>18.8</v>
      </c>
      <c r="F50" s="1">
        <v>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>
      <c r="A51" s="1"/>
      <c r="B51" s="1"/>
      <c r="C51" s="1"/>
      <c r="D51" s="1">
        <f t="shared" si="1"/>
        <v>34</v>
      </c>
      <c r="E51" s="1">
        <v>18.8</v>
      </c>
      <c r="F51" s="1">
        <v>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>
      <c r="A52" s="1"/>
      <c r="B52" s="1"/>
      <c r="C52" s="1"/>
      <c r="D52" s="1">
        <f t="shared" si="1"/>
        <v>35</v>
      </c>
      <c r="E52" s="1">
        <v>18.8</v>
      </c>
      <c r="F52" s="1">
        <v>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>
      <c r="A53" s="1"/>
      <c r="B53" s="1"/>
      <c r="C53" s="1"/>
      <c r="D53" s="1">
        <f t="shared" si="1"/>
        <v>36</v>
      </c>
      <c r="E53" s="1">
        <v>18.8</v>
      </c>
      <c r="F53" s="1">
        <v>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>
      <c r="A54" s="1"/>
      <c r="B54" s="1"/>
      <c r="C54" s="1"/>
      <c r="D54" s="1">
        <f t="shared" si="1"/>
        <v>37</v>
      </c>
      <c r="E54" s="1">
        <v>18.9</v>
      </c>
      <c r="F54" s="1">
        <v>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>
      <c r="A55" s="1"/>
      <c r="B55" s="1"/>
      <c r="C55" s="1"/>
      <c r="D55" s="1">
        <f t="shared" si="1"/>
        <v>38</v>
      </c>
      <c r="E55" s="1">
        <v>18.9</v>
      </c>
      <c r="F55" s="1">
        <v>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>
      <c r="A56" s="1"/>
      <c r="B56" s="1"/>
      <c r="C56" s="1"/>
      <c r="D56" s="1">
        <f t="shared" si="1"/>
        <v>39</v>
      </c>
      <c r="E56" s="1">
        <v>18.9</v>
      </c>
      <c r="F56" s="1">
        <v>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>
      <c r="A57" s="1"/>
      <c r="B57" s="1"/>
      <c r="C57" s="1"/>
      <c r="D57" s="1">
        <f t="shared" si="1"/>
        <v>40</v>
      </c>
      <c r="E57" s="1">
        <v>18.9</v>
      </c>
      <c r="F57" s="1">
        <v>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>
      <c r="A58" s="1"/>
      <c r="B58" s="1"/>
      <c r="C58" s="1"/>
      <c r="D58" s="1">
        <f t="shared" si="1"/>
        <v>41</v>
      </c>
      <c r="E58" s="1">
        <v>19</v>
      </c>
      <c r="F58" s="1">
        <v>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>
      <c r="A59" s="1"/>
      <c r="B59" s="1"/>
      <c r="C59" s="1"/>
      <c r="D59" s="1">
        <f t="shared" si="1"/>
        <v>42</v>
      </c>
      <c r="E59" s="1">
        <v>19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>
      <c r="A60" s="1"/>
      <c r="B60" s="1"/>
      <c r="C60" s="1"/>
      <c r="D60" s="1">
        <f t="shared" si="1"/>
        <v>43</v>
      </c>
      <c r="E60" s="1">
        <v>19</v>
      </c>
      <c r="F60" s="1">
        <v>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>
      <c r="A61" s="1"/>
      <c r="B61" s="1"/>
      <c r="C61" s="1"/>
      <c r="D61" s="1">
        <f t="shared" si="1"/>
        <v>44</v>
      </c>
      <c r="E61" s="1">
        <v>19</v>
      </c>
      <c r="F61" s="1">
        <v>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>
      <c r="A62" s="1"/>
      <c r="B62" s="1"/>
      <c r="C62" s="1"/>
      <c r="D62" s="1">
        <f t="shared" si="1"/>
        <v>45</v>
      </c>
      <c r="E62" s="1">
        <v>19.1</v>
      </c>
      <c r="F62" s="1">
        <v>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>
      <c r="A63" s="1"/>
      <c r="B63" s="1"/>
      <c r="C63" s="1"/>
      <c r="D63" s="1">
        <f t="shared" si="1"/>
        <v>46</v>
      </c>
      <c r="E63" s="1">
        <v>19.1</v>
      </c>
      <c r="F63" s="1">
        <v>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>
      <c r="A64" s="1"/>
      <c r="B64" s="1"/>
      <c r="C64" s="1"/>
      <c r="D64" s="1">
        <f t="shared" si="1"/>
        <v>47</v>
      </c>
      <c r="E64" s="1">
        <v>19.1</v>
      </c>
      <c r="F64" s="1">
        <v>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>
      <c r="A65" s="1"/>
      <c r="B65" s="1"/>
      <c r="C65" s="1"/>
      <c r="D65" s="1">
        <f t="shared" si="1"/>
        <v>48</v>
      </c>
      <c r="E65" s="1">
        <v>19.1</v>
      </c>
      <c r="F65" s="1">
        <v>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>
      <c r="A66" s="1"/>
      <c r="B66" s="1"/>
      <c r="C66" s="1"/>
      <c r="D66" s="1">
        <f t="shared" si="1"/>
        <v>49</v>
      </c>
      <c r="E66" s="1">
        <v>19.1</v>
      </c>
      <c r="F66" s="1">
        <v>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>
      <c r="A67" s="1"/>
      <c r="B67" s="1"/>
      <c r="C67" s="1"/>
      <c r="D67" s="1">
        <f t="shared" si="1"/>
        <v>50</v>
      </c>
      <c r="E67" s="1">
        <v>19.1</v>
      </c>
      <c r="F67" s="1">
        <v>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>
      <c r="A68" s="1"/>
      <c r="B68" s="1"/>
      <c r="C68" s="1"/>
      <c r="D68" s="1">
        <f t="shared" si="1"/>
        <v>51</v>
      </c>
      <c r="E68" s="1">
        <v>19.1</v>
      </c>
      <c r="F68" s="1">
        <v>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>
      <c r="A69" s="1"/>
      <c r="B69" s="1"/>
      <c r="C69" s="1"/>
      <c r="D69" s="1">
        <f t="shared" si="1"/>
        <v>52</v>
      </c>
      <c r="E69" s="1">
        <v>19.2</v>
      </c>
      <c r="F69" s="1">
        <v>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>
      <c r="A70" s="1"/>
      <c r="B70" s="1"/>
      <c r="C70" s="1"/>
      <c r="D70" s="1">
        <f t="shared" si="1"/>
        <v>53</v>
      </c>
      <c r="E70" s="1">
        <v>19.2</v>
      </c>
      <c r="F70" s="1">
        <v>1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>
      <c r="A71" s="1"/>
      <c r="B71" s="1"/>
      <c r="C71" s="1"/>
      <c r="D71" s="1">
        <f t="shared" si="1"/>
        <v>54</v>
      </c>
      <c r="E71" s="1">
        <v>19.3</v>
      </c>
      <c r="F71" s="1">
        <v>1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>
      <c r="A72" s="1"/>
      <c r="B72" s="1"/>
      <c r="C72" s="1"/>
      <c r="D72" s="1">
        <f t="shared" si="1"/>
        <v>55</v>
      </c>
      <c r="E72" s="1">
        <v>19.4</v>
      </c>
      <c r="F72" s="1">
        <v>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>
      <c r="A73" s="1"/>
      <c r="B73" s="1"/>
      <c r="C73" s="1"/>
      <c r="D73" s="1">
        <f t="shared" si="1"/>
        <v>56</v>
      </c>
      <c r="E73" s="1">
        <v>19.4</v>
      </c>
      <c r="F73" s="1">
        <v>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>
      <c r="A74" s="1"/>
      <c r="B74" s="1"/>
      <c r="C74" s="1"/>
      <c r="D74" s="1">
        <f t="shared" si="1"/>
        <v>57</v>
      </c>
      <c r="E74" s="1">
        <v>19.4</v>
      </c>
      <c r="F74" s="1">
        <v>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>
      <c r="A75" s="1"/>
      <c r="B75" s="1"/>
      <c r="C75" s="1"/>
      <c r="D75" s="1">
        <f t="shared" si="1"/>
        <v>58</v>
      </c>
      <c r="E75" s="1">
        <v>19.4</v>
      </c>
      <c r="F75" s="1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>
      <c r="A76" s="1"/>
      <c r="B76" s="1"/>
      <c r="C76" s="1"/>
      <c r="D76" s="1">
        <f t="shared" si="1"/>
        <v>59</v>
      </c>
      <c r="E76" s="1">
        <v>19.5</v>
      </c>
      <c r="F76" s="1">
        <v>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>
      <c r="A77" s="1"/>
      <c r="B77" s="1"/>
      <c r="C77" s="1"/>
      <c r="D77" s="1">
        <f t="shared" si="1"/>
        <v>60</v>
      </c>
      <c r="E77" s="1">
        <v>19.6</v>
      </c>
      <c r="F77" s="1">
        <v>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>
      <c r="A78" s="1"/>
      <c r="B78" s="1"/>
      <c r="C78" s="1"/>
      <c r="D78" s="1">
        <f t="shared" si="1"/>
        <v>61</v>
      </c>
      <c r="E78" s="1">
        <v>19.7</v>
      </c>
      <c r="F78" s="1">
        <v>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>
      <c r="A79" s="1"/>
      <c r="B79" s="1"/>
      <c r="C79" s="1"/>
      <c r="D79" s="1">
        <f t="shared" si="1"/>
        <v>62</v>
      </c>
      <c r="E79" s="1">
        <v>19.7</v>
      </c>
      <c r="F79" s="1">
        <v>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>
      <c r="A80" s="1"/>
      <c r="B80" s="1"/>
      <c r="C80" s="1"/>
      <c r="D80" s="1">
        <f t="shared" si="1"/>
        <v>63</v>
      </c>
      <c r="E80" s="1">
        <v>19.9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>
      <c r="A81" s="1"/>
      <c r="B81" s="1"/>
      <c r="C81" s="1"/>
      <c r="D81" s="1">
        <f t="shared" si="1"/>
        <v>64</v>
      </c>
      <c r="E81" s="1">
        <v>20.1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>
      <c r="A82" s="1"/>
      <c r="B82" s="1"/>
      <c r="C82" s="1"/>
      <c r="D82" s="1">
        <f t="shared" si="1"/>
        <v>65</v>
      </c>
      <c r="E82" s="1">
        <v>20.1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>
      <c r="A83" s="1"/>
      <c r="B83" s="1"/>
      <c r="C83" s="1"/>
      <c r="D83" s="1">
        <f t="shared" si="1"/>
        <v>66</v>
      </c>
      <c r="E83" s="1">
        <v>20.1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>
      <c r="A84" s="1"/>
      <c r="B84" s="1"/>
      <c r="C84" s="1"/>
      <c r="D84" s="1">
        <f aca="true" t="shared" si="2" ref="D84:D89">D83+1</f>
        <v>67</v>
      </c>
      <c r="E84" s="1">
        <v>20.1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>
      <c r="A85" s="1"/>
      <c r="B85" s="1"/>
      <c r="C85" s="1"/>
      <c r="D85" s="1">
        <f t="shared" si="2"/>
        <v>68</v>
      </c>
      <c r="E85" s="1">
        <v>20.1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>
      <c r="A86" s="1"/>
      <c r="B86" s="1"/>
      <c r="C86" s="1"/>
      <c r="D86" s="1">
        <f t="shared" si="2"/>
        <v>69</v>
      </c>
      <c r="E86" s="1">
        <v>20.6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>
      <c r="A87" s="1"/>
      <c r="B87" s="1"/>
      <c r="C87" s="1"/>
      <c r="D87" s="1">
        <f t="shared" si="2"/>
        <v>70</v>
      </c>
      <c r="E87" s="1">
        <v>20.6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>
      <c r="A88" s="1"/>
      <c r="B88" s="1"/>
      <c r="C88" s="1"/>
      <c r="D88" s="1">
        <f t="shared" si="2"/>
        <v>71</v>
      </c>
      <c r="E88" s="1">
        <v>20.6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>
      <c r="A89" s="1"/>
      <c r="B89" s="1"/>
      <c r="C89" s="1"/>
      <c r="D89" s="1">
        <f t="shared" si="2"/>
        <v>72</v>
      </c>
      <c r="E89" s="1">
        <v>20.9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IWAKURA Seiji</dc:creator>
  <cp:keywords/>
  <dc:description/>
  <cp:lastModifiedBy>交通計画研究室</cp:lastModifiedBy>
  <cp:lastPrinted>2007-04-22T21:00:11Z</cp:lastPrinted>
  <dcterms:created xsi:type="dcterms:W3CDTF">2007-04-22T19:39:29Z</dcterms:created>
  <dcterms:modified xsi:type="dcterms:W3CDTF">2008-09-26T05:46:32Z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